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25" yWindow="-165" windowWidth="27510" windowHeight="12240"/>
  </bookViews>
  <sheets>
    <sheet name="Calculation for Input" sheetId="3" r:id="rId1"/>
    <sheet name="Input Sheet DL" sheetId="1" r:id="rId2"/>
    <sheet name="Analysis" sheetId="2" r:id="rId3"/>
  </sheets>
  <externalReferences>
    <externalReference r:id="rId4"/>
    <externalReference r:id="rId5"/>
    <externalReference r:id="rId6"/>
  </externalReferences>
  <definedNames>
    <definedName name="_xlnm.Print_Area" localSheetId="1">'Input Sheet DL'!$B$2:$R$71</definedName>
  </definedNames>
  <calcPr calcId="145621"/>
</workbook>
</file>

<file path=xl/calcChain.xml><?xml version="1.0" encoding="utf-8"?>
<calcChain xmlns="http://schemas.openxmlformats.org/spreadsheetml/2006/main">
  <c r="B4" i="2" l="1"/>
  <c r="G70" i="3"/>
  <c r="G71" i="3" s="1"/>
  <c r="F70" i="3"/>
  <c r="F64" i="3"/>
  <c r="F58" i="3"/>
  <c r="H70" i="3"/>
  <c r="I70" i="3"/>
  <c r="J70" i="3"/>
  <c r="H64" i="3"/>
  <c r="I64" i="3"/>
  <c r="J64" i="3"/>
  <c r="G64" i="3"/>
  <c r="G58" i="3"/>
  <c r="H58" i="3"/>
  <c r="I58" i="3"/>
  <c r="I59" i="3" s="1"/>
  <c r="J58" i="3"/>
  <c r="H44" i="3"/>
  <c r="F38" i="3"/>
  <c r="K95" i="3"/>
  <c r="K91" i="3"/>
  <c r="K85" i="3"/>
  <c r="K79" i="3"/>
  <c r="J94" i="3"/>
  <c r="I94" i="3"/>
  <c r="H94" i="3"/>
  <c r="G94" i="3"/>
  <c r="F94" i="3"/>
  <c r="J90" i="3"/>
  <c r="I90" i="3"/>
  <c r="H90" i="3"/>
  <c r="G90" i="3"/>
  <c r="F90" i="3"/>
  <c r="J84" i="3"/>
  <c r="I84" i="3"/>
  <c r="H84" i="3"/>
  <c r="G84" i="3"/>
  <c r="F84" i="3"/>
  <c r="J78" i="3"/>
  <c r="I78" i="3"/>
  <c r="H78" i="3"/>
  <c r="G78" i="3"/>
  <c r="F78" i="3"/>
  <c r="J69" i="3"/>
  <c r="J71" i="3" s="1"/>
  <c r="I69" i="3"/>
  <c r="H69" i="3"/>
  <c r="G69" i="3"/>
  <c r="F69" i="3"/>
  <c r="J63" i="3"/>
  <c r="J65" i="3" s="1"/>
  <c r="I63" i="3"/>
  <c r="I65" i="3" s="1"/>
  <c r="H63" i="3"/>
  <c r="G63" i="3"/>
  <c r="G65" i="3" s="1"/>
  <c r="F63" i="3"/>
  <c r="J57" i="3"/>
  <c r="J59" i="3" s="1"/>
  <c r="I57" i="3"/>
  <c r="H57" i="3"/>
  <c r="H59" i="3" s="1"/>
  <c r="G57" i="3"/>
  <c r="F57" i="3"/>
  <c r="F59" i="3" s="1"/>
  <c r="K49" i="3"/>
  <c r="K45" i="3"/>
  <c r="J44" i="3"/>
  <c r="I44" i="3"/>
  <c r="G44" i="3"/>
  <c r="F44" i="3"/>
  <c r="G38" i="3"/>
  <c r="H38" i="3"/>
  <c r="I38" i="3"/>
  <c r="J38" i="3"/>
  <c r="K39" i="3"/>
  <c r="K33" i="3"/>
  <c r="G32" i="3"/>
  <c r="H32" i="3"/>
  <c r="I32" i="3"/>
  <c r="J32" i="3"/>
  <c r="F32" i="3"/>
  <c r="I71" i="3" l="1"/>
  <c r="F65" i="3"/>
  <c r="G59" i="3"/>
  <c r="H65" i="3"/>
  <c r="H71" i="3"/>
  <c r="F71" i="3"/>
  <c r="K84" i="3"/>
  <c r="K86" i="3" s="1"/>
  <c r="K94" i="3"/>
  <c r="K96" i="3" s="1"/>
  <c r="K78" i="3"/>
  <c r="K80" i="3" s="1"/>
  <c r="K90" i="3"/>
  <c r="K92" i="3" s="1"/>
  <c r="K32" i="3"/>
  <c r="K34" i="3" s="1"/>
  <c r="K48" i="3"/>
  <c r="K50" i="3" s="1"/>
  <c r="K44" i="3"/>
  <c r="K46" i="3" s="1"/>
  <c r="K38" i="3"/>
  <c r="K40" i="3" s="1"/>
  <c r="D111" i="3"/>
  <c r="H5" i="2"/>
  <c r="I5" i="2"/>
  <c r="J5" i="2"/>
  <c r="K5" i="2"/>
  <c r="L5" i="2"/>
  <c r="L4" i="2"/>
  <c r="S4" i="2" s="1"/>
  <c r="I4" i="2"/>
  <c r="P4" i="2" s="1"/>
  <c r="J4" i="2"/>
  <c r="K4" i="2"/>
  <c r="H4" i="2"/>
  <c r="O4" i="2" s="1"/>
  <c r="B5" i="2"/>
  <c r="P5" i="2" s="1"/>
  <c r="I48" i="2"/>
  <c r="D64" i="1"/>
  <c r="E64" i="1" s="1"/>
  <c r="F64" i="1" s="1"/>
  <c r="H64" i="1" s="1"/>
  <c r="K45" i="2" s="1"/>
  <c r="D65" i="1"/>
  <c r="E65" i="1" s="1"/>
  <c r="F65" i="1" s="1"/>
  <c r="H65" i="1" s="1"/>
  <c r="K46" i="2" s="1"/>
  <c r="D66" i="1"/>
  <c r="E66" i="1" s="1"/>
  <c r="F66" i="1" s="1"/>
  <c r="H66" i="1" s="1"/>
  <c r="K47" i="2" s="1"/>
  <c r="D67" i="1"/>
  <c r="E67" i="1" s="1"/>
  <c r="F67" i="1" s="1"/>
  <c r="H67" i="1" s="1"/>
  <c r="K48" i="2" s="1"/>
  <c r="D68" i="1"/>
  <c r="E68" i="1" s="1"/>
  <c r="F68" i="1" s="1"/>
  <c r="H68" i="1" s="1"/>
  <c r="K49" i="2" s="1"/>
  <c r="D69" i="1"/>
  <c r="E69" i="1" s="1"/>
  <c r="F69" i="1" s="1"/>
  <c r="H69" i="1" s="1"/>
  <c r="K50" i="2" s="1"/>
  <c r="D63" i="1"/>
  <c r="E63" i="1" s="1"/>
  <c r="F63" i="1" s="1"/>
  <c r="H63" i="1" s="1"/>
  <c r="K44" i="2" s="1"/>
  <c r="H47" i="2" l="1"/>
  <c r="K62" i="2"/>
  <c r="J50" i="2"/>
  <c r="I46" i="2"/>
  <c r="I50" i="2"/>
  <c r="J6" i="2"/>
  <c r="J46" i="2"/>
  <c r="H44" i="2"/>
  <c r="I44" i="2"/>
  <c r="R4" i="2"/>
  <c r="I6" i="2"/>
  <c r="H63" i="2" s="1"/>
  <c r="L6" i="2"/>
  <c r="K63" i="2" s="1"/>
  <c r="O5" i="2"/>
  <c r="S5" i="2"/>
  <c r="S6" i="2" s="1"/>
  <c r="K57" i="2" s="1"/>
  <c r="K59" i="2" s="1"/>
  <c r="Q4" i="2"/>
  <c r="R5" i="2"/>
  <c r="Q5" i="2"/>
  <c r="J49" i="2"/>
  <c r="J45" i="2"/>
  <c r="I49" i="2"/>
  <c r="H48" i="2"/>
  <c r="I45" i="2"/>
  <c r="H49" i="2"/>
  <c r="J47" i="2"/>
  <c r="H45" i="2"/>
  <c r="H50" i="2"/>
  <c r="J48" i="2"/>
  <c r="I47" i="2"/>
  <c r="H46" i="2"/>
  <c r="J44" i="2"/>
  <c r="P6" i="2"/>
  <c r="H57" i="2" s="1"/>
  <c r="H59" i="2" s="1"/>
  <c r="K6" i="2"/>
  <c r="J63" i="2" s="1"/>
  <c r="D27" i="2"/>
  <c r="E27" i="2"/>
  <c r="F27" i="2"/>
  <c r="D28" i="2"/>
  <c r="E28" i="2"/>
  <c r="F28" i="2"/>
  <c r="D29" i="2"/>
  <c r="E29" i="2"/>
  <c r="F29" i="2"/>
  <c r="D30" i="2"/>
  <c r="E30" i="2"/>
  <c r="F30" i="2"/>
  <c r="D31" i="2"/>
  <c r="E31" i="2"/>
  <c r="F31" i="2"/>
  <c r="D32" i="2"/>
  <c r="E32" i="2"/>
  <c r="F32" i="2"/>
  <c r="D33" i="2"/>
  <c r="E33" i="2"/>
  <c r="F33" i="2"/>
  <c r="D34" i="2"/>
  <c r="E34" i="2"/>
  <c r="F34" i="2"/>
  <c r="D35" i="2"/>
  <c r="E35" i="2"/>
  <c r="F35" i="2"/>
  <c r="D36" i="2"/>
  <c r="E36" i="2"/>
  <c r="F36" i="2"/>
  <c r="B27" i="2"/>
  <c r="B28" i="2"/>
  <c r="B29" i="2"/>
  <c r="B30" i="2"/>
  <c r="B31" i="2"/>
  <c r="B32" i="2"/>
  <c r="B33" i="2"/>
  <c r="B34" i="2"/>
  <c r="B35" i="2"/>
  <c r="B36" i="2"/>
  <c r="B14" i="2"/>
  <c r="B15" i="2"/>
  <c r="B16" i="2"/>
  <c r="B17" i="2"/>
  <c r="B18" i="2"/>
  <c r="B19" i="2"/>
  <c r="B20" i="2"/>
  <c r="B21" i="2"/>
  <c r="B22" i="2"/>
  <c r="B23" i="2"/>
  <c r="D14" i="2"/>
  <c r="E14" i="2"/>
  <c r="F14" i="2"/>
  <c r="D15" i="2"/>
  <c r="E15" i="2"/>
  <c r="F15" i="2"/>
  <c r="D16" i="2"/>
  <c r="E16" i="2"/>
  <c r="F16" i="2"/>
  <c r="D17" i="2"/>
  <c r="E17" i="2"/>
  <c r="F17" i="2"/>
  <c r="D18" i="2"/>
  <c r="E18" i="2"/>
  <c r="F18" i="2"/>
  <c r="D19" i="2"/>
  <c r="E19" i="2"/>
  <c r="F19" i="2"/>
  <c r="D20" i="2"/>
  <c r="E20" i="2"/>
  <c r="F20" i="2"/>
  <c r="D21" i="2"/>
  <c r="E21" i="2"/>
  <c r="F21" i="2"/>
  <c r="D22" i="2"/>
  <c r="E22" i="2"/>
  <c r="F22" i="2"/>
  <c r="D23" i="2"/>
  <c r="E23" i="2"/>
  <c r="F23" i="2"/>
  <c r="B9" i="2"/>
  <c r="T36" i="2"/>
  <c r="T28" i="2"/>
  <c r="T29" i="2"/>
  <c r="T30" i="2"/>
  <c r="T31" i="2"/>
  <c r="T32" i="2"/>
  <c r="T33" i="2"/>
  <c r="T34" i="2"/>
  <c r="T35" i="2"/>
  <c r="T27" i="2"/>
  <c r="C28" i="2"/>
  <c r="C29" i="2"/>
  <c r="C30" i="2"/>
  <c r="C31" i="2"/>
  <c r="C32" i="2"/>
  <c r="C33" i="2"/>
  <c r="C34" i="2"/>
  <c r="C35" i="2"/>
  <c r="C36" i="2"/>
  <c r="C27" i="2"/>
  <c r="T15" i="2"/>
  <c r="T16" i="2"/>
  <c r="T17" i="2"/>
  <c r="T18" i="2"/>
  <c r="T19" i="2"/>
  <c r="T20" i="2"/>
  <c r="T21" i="2"/>
  <c r="T22" i="2"/>
  <c r="T23" i="2"/>
  <c r="T14" i="2"/>
  <c r="M15" i="2"/>
  <c r="M16" i="2"/>
  <c r="M17" i="2"/>
  <c r="M18" i="2"/>
  <c r="M19" i="2"/>
  <c r="M20" i="2"/>
  <c r="M21" i="2"/>
  <c r="M22" i="2"/>
  <c r="M23" i="2"/>
  <c r="M14" i="2"/>
  <c r="A22" i="2"/>
  <c r="G22" i="2" s="1"/>
  <c r="A23" i="2"/>
  <c r="G23" i="2" s="1"/>
  <c r="C15" i="2"/>
  <c r="C16" i="2"/>
  <c r="C17" i="2"/>
  <c r="C18" i="2"/>
  <c r="C19" i="2"/>
  <c r="C20" i="2"/>
  <c r="C21" i="2"/>
  <c r="C22" i="2"/>
  <c r="C23" i="2"/>
  <c r="C14" i="2"/>
  <c r="A31" i="2"/>
  <c r="G31" i="2" s="1"/>
  <c r="A32" i="2"/>
  <c r="G32" i="2" s="1"/>
  <c r="A33" i="2"/>
  <c r="G33" i="2" s="1"/>
  <c r="A34" i="2"/>
  <c r="G34" i="2" s="1"/>
  <c r="A35" i="2"/>
  <c r="G35" i="2" s="1"/>
  <c r="A36" i="2"/>
  <c r="G36" i="2" s="1"/>
  <c r="A28" i="2"/>
  <c r="G28" i="2" s="1"/>
  <c r="A29" i="2"/>
  <c r="G29" i="2" s="1"/>
  <c r="A30" i="2"/>
  <c r="G30" i="2" s="1"/>
  <c r="A27" i="2"/>
  <c r="A15" i="2"/>
  <c r="G15" i="2" s="1"/>
  <c r="A16" i="2"/>
  <c r="G16" i="2" s="1"/>
  <c r="A17" i="2"/>
  <c r="G17" i="2" s="1"/>
  <c r="A18" i="2"/>
  <c r="G18" i="2" s="1"/>
  <c r="A19" i="2"/>
  <c r="G19" i="2" s="1"/>
  <c r="A20" i="2"/>
  <c r="G20" i="2" s="1"/>
  <c r="A21" i="2"/>
  <c r="G21" i="2" s="1"/>
  <c r="A14" i="2"/>
  <c r="G14" i="2" s="1"/>
  <c r="I63" i="2" l="1"/>
  <c r="Q6" i="2"/>
  <c r="I57" i="2" s="1"/>
  <c r="I59" i="2" s="1"/>
  <c r="I23" i="2"/>
  <c r="V21" i="2"/>
  <c r="X21" i="2" s="1"/>
  <c r="V17" i="2"/>
  <c r="X17" i="2" s="1"/>
  <c r="I36" i="2"/>
  <c r="I32" i="2"/>
  <c r="L23" i="2"/>
  <c r="K18" i="2"/>
  <c r="K14" i="2"/>
  <c r="K37" i="2" s="1"/>
  <c r="H36" i="2"/>
  <c r="H32" i="2"/>
  <c r="J36" i="2"/>
  <c r="J32" i="2"/>
  <c r="L34" i="2"/>
  <c r="K29" i="2"/>
  <c r="H62" i="2"/>
  <c r="I34" i="2"/>
  <c r="J23" i="2"/>
  <c r="K20" i="2"/>
  <c r="K16" i="2"/>
  <c r="H23" i="2"/>
  <c r="H34" i="2"/>
  <c r="L36" i="2"/>
  <c r="J34" i="2"/>
  <c r="L32" i="2"/>
  <c r="I21" i="2"/>
  <c r="I17" i="2"/>
  <c r="P21" i="2"/>
  <c r="Q21" i="2"/>
  <c r="R21" i="2"/>
  <c r="S21" i="2"/>
  <c r="U21" i="2" s="1"/>
  <c r="W21" i="2" s="1"/>
  <c r="Y21" i="2" s="1"/>
  <c r="O21" i="2"/>
  <c r="P17" i="2"/>
  <c r="Q17" i="2"/>
  <c r="R17" i="2"/>
  <c r="O17" i="2"/>
  <c r="S17" i="2"/>
  <c r="U17" i="2" s="1"/>
  <c r="W17" i="2" s="1"/>
  <c r="Y17" i="2" s="1"/>
  <c r="V23" i="2"/>
  <c r="X23" i="2" s="1"/>
  <c r="V19" i="2"/>
  <c r="X19" i="2" s="1"/>
  <c r="V15" i="2"/>
  <c r="X15" i="2" s="1"/>
  <c r="I30" i="2"/>
  <c r="V35" i="2"/>
  <c r="X35" i="2"/>
  <c r="Y35" i="2"/>
  <c r="U35" i="2"/>
  <c r="W35" i="2"/>
  <c r="V31" i="2"/>
  <c r="X31" i="2"/>
  <c r="U31" i="2"/>
  <c r="W31" i="2"/>
  <c r="Y31" i="2"/>
  <c r="U36" i="2"/>
  <c r="Y36" i="2"/>
  <c r="X36" i="2"/>
  <c r="V36" i="2"/>
  <c r="W36" i="2"/>
  <c r="L21" i="2"/>
  <c r="J19" i="2"/>
  <c r="L17" i="2"/>
  <c r="J15" i="2"/>
  <c r="H19" i="2"/>
  <c r="H15" i="2"/>
  <c r="H30" i="2"/>
  <c r="K35" i="2"/>
  <c r="K31" i="2"/>
  <c r="J30" i="2"/>
  <c r="L28" i="2"/>
  <c r="J62" i="2"/>
  <c r="I14" i="2"/>
  <c r="I37" i="2" s="1"/>
  <c r="I20" i="2"/>
  <c r="I16" i="2"/>
  <c r="S14" i="2"/>
  <c r="U14" i="2" s="1"/>
  <c r="W14" i="2" s="1"/>
  <c r="Y14" i="2" s="1"/>
  <c r="Q14" i="2"/>
  <c r="Q37" i="2" s="1"/>
  <c r="O14" i="2"/>
  <c r="O37" i="2" s="1"/>
  <c r="P14" i="2"/>
  <c r="P37" i="2" s="1"/>
  <c r="R14" i="2"/>
  <c r="R37" i="2" s="1"/>
  <c r="Q20" i="2"/>
  <c r="R20" i="2"/>
  <c r="O20" i="2"/>
  <c r="S20" i="2"/>
  <c r="U20" i="2" s="1"/>
  <c r="W20" i="2" s="1"/>
  <c r="Y20" i="2" s="1"/>
  <c r="P20" i="2"/>
  <c r="Q16" i="2"/>
  <c r="O16" i="2"/>
  <c r="R16" i="2"/>
  <c r="S16" i="2"/>
  <c r="U16" i="2" s="1"/>
  <c r="W16" i="2" s="1"/>
  <c r="Y16" i="2" s="1"/>
  <c r="V22" i="2"/>
  <c r="X22" i="2" s="1"/>
  <c r="V18" i="2"/>
  <c r="X18" i="2" s="1"/>
  <c r="I33" i="2"/>
  <c r="I29" i="2"/>
  <c r="W34" i="2"/>
  <c r="U34" i="2"/>
  <c r="Y34" i="2"/>
  <c r="V34" i="2"/>
  <c r="X34" i="2"/>
  <c r="W30" i="2"/>
  <c r="U30" i="2"/>
  <c r="Y30" i="2"/>
  <c r="V30" i="2"/>
  <c r="X30" i="2"/>
  <c r="L22" i="2"/>
  <c r="K21" i="2"/>
  <c r="J20" i="2"/>
  <c r="L18" i="2"/>
  <c r="K17" i="2"/>
  <c r="J16" i="2"/>
  <c r="L14" i="2"/>
  <c r="L37" i="2" s="1"/>
  <c r="H22" i="2"/>
  <c r="H18" i="2"/>
  <c r="H14" i="2"/>
  <c r="H37" i="2" s="1"/>
  <c r="H33" i="2"/>
  <c r="H29" i="2"/>
  <c r="K36" i="2"/>
  <c r="J35" i="2"/>
  <c r="L33" i="2"/>
  <c r="K32" i="2"/>
  <c r="J31" i="2"/>
  <c r="L29" i="2"/>
  <c r="K28" i="2"/>
  <c r="I62" i="2"/>
  <c r="I19" i="2"/>
  <c r="I15" i="2"/>
  <c r="R23" i="2"/>
  <c r="P23" i="2"/>
  <c r="Q23" i="2"/>
  <c r="S23" i="2"/>
  <c r="U23" i="2" s="1"/>
  <c r="W23" i="2" s="1"/>
  <c r="Y23" i="2" s="1"/>
  <c r="O23" i="2"/>
  <c r="R19" i="2"/>
  <c r="O19" i="2"/>
  <c r="S19" i="2"/>
  <c r="U19" i="2" s="1"/>
  <c r="W19" i="2" s="1"/>
  <c r="Y19" i="2" s="1"/>
  <c r="P19" i="2"/>
  <c r="Q19" i="2"/>
  <c r="P15" i="2"/>
  <c r="Q15" i="2"/>
  <c r="R15" i="2"/>
  <c r="O15" i="2"/>
  <c r="S15" i="2"/>
  <c r="U15" i="2" s="1"/>
  <c r="W15" i="2" s="1"/>
  <c r="Y15" i="2" s="1"/>
  <c r="I28" i="2"/>
  <c r="X33" i="2"/>
  <c r="V33" i="2"/>
  <c r="U33" i="2"/>
  <c r="W33" i="2"/>
  <c r="Y33" i="2"/>
  <c r="X29" i="2"/>
  <c r="V29" i="2"/>
  <c r="W29" i="2"/>
  <c r="Y29" i="2"/>
  <c r="U29" i="2"/>
  <c r="K22" i="2"/>
  <c r="J21" i="2"/>
  <c r="L19" i="2"/>
  <c r="J17" i="2"/>
  <c r="L15" i="2"/>
  <c r="H21" i="2"/>
  <c r="H17" i="2"/>
  <c r="H28" i="2"/>
  <c r="K33" i="2"/>
  <c r="L30" i="2"/>
  <c r="J28" i="2"/>
  <c r="I22" i="2"/>
  <c r="I18" i="2"/>
  <c r="O22" i="2"/>
  <c r="S22" i="2"/>
  <c r="U22" i="2" s="1"/>
  <c r="W22" i="2" s="1"/>
  <c r="Y22" i="2" s="1"/>
  <c r="Q22" i="2"/>
  <c r="P22" i="2"/>
  <c r="R22" i="2"/>
  <c r="O18" i="2"/>
  <c r="S18" i="2"/>
  <c r="U18" i="2" s="1"/>
  <c r="W18" i="2" s="1"/>
  <c r="Y18" i="2" s="1"/>
  <c r="P18" i="2"/>
  <c r="Q18" i="2"/>
  <c r="R18" i="2"/>
  <c r="V20" i="2"/>
  <c r="X20" i="2" s="1"/>
  <c r="I35" i="2"/>
  <c r="I31" i="2"/>
  <c r="X27" i="2"/>
  <c r="Y27" i="2"/>
  <c r="U27" i="2"/>
  <c r="W27" i="2"/>
  <c r="U32" i="2"/>
  <c r="Y32" i="2"/>
  <c r="W32" i="2"/>
  <c r="X32" i="2"/>
  <c r="V32" i="2"/>
  <c r="W28" i="2"/>
  <c r="U28" i="2"/>
  <c r="Y28" i="2"/>
  <c r="X28" i="2"/>
  <c r="K23" i="2"/>
  <c r="J22" i="2"/>
  <c r="L20" i="2"/>
  <c r="K19" i="2"/>
  <c r="J18" i="2"/>
  <c r="L16" i="2"/>
  <c r="K15" i="2"/>
  <c r="J14" i="2"/>
  <c r="J37" i="2" s="1"/>
  <c r="H20" i="2"/>
  <c r="H16" i="2"/>
  <c r="H35" i="2"/>
  <c r="H31" i="2"/>
  <c r="L35" i="2"/>
  <c r="K34" i="2"/>
  <c r="J33" i="2"/>
  <c r="L31" i="2"/>
  <c r="K30" i="2"/>
  <c r="J29" i="2"/>
  <c r="R6" i="2"/>
  <c r="J57" i="2" s="1"/>
  <c r="J59" i="2" s="1"/>
  <c r="V27" i="2"/>
  <c r="V28" i="2"/>
  <c r="P16" i="2"/>
  <c r="V16" i="2"/>
  <c r="X16" i="2" s="1"/>
  <c r="V14" i="2"/>
  <c r="X14" i="2" s="1"/>
  <c r="G45" i="2"/>
  <c r="G46" i="2"/>
  <c r="G47" i="2"/>
  <c r="G48" i="2"/>
  <c r="G49" i="2"/>
  <c r="G50" i="2"/>
  <c r="G44" i="2"/>
  <c r="B10" i="2"/>
  <c r="K64" i="2" s="1"/>
  <c r="L8" i="1"/>
  <c r="G27" i="2"/>
  <c r="I27" i="2" s="1"/>
  <c r="H64" i="2" l="1"/>
  <c r="I64" i="2"/>
  <c r="S37" i="2"/>
  <c r="U37" i="2"/>
  <c r="G61" i="2" s="1"/>
  <c r="G65" i="2" s="1"/>
  <c r="L27" i="2"/>
  <c r="J27" i="2"/>
  <c r="K27" i="2"/>
  <c r="G62" i="2"/>
  <c r="J64" i="2"/>
  <c r="H27" i="2"/>
  <c r="Y37" i="2"/>
  <c r="V37" i="2"/>
  <c r="H61" i="2" s="1"/>
  <c r="X37" i="2"/>
  <c r="J61" i="2" s="1"/>
  <c r="O6" i="2"/>
  <c r="G57" i="2" s="1"/>
  <c r="G59" i="2" s="1"/>
  <c r="H6" i="2"/>
  <c r="G63" i="2" s="1"/>
  <c r="G67" i="2" l="1"/>
  <c r="G64" i="2"/>
  <c r="J65" i="2"/>
  <c r="J67" i="2" s="1"/>
  <c r="H65" i="2"/>
  <c r="H67" i="2" s="1"/>
  <c r="K61" i="2"/>
  <c r="K65" i="2" s="1"/>
  <c r="K67" i="2" s="1"/>
  <c r="W37" i="2"/>
  <c r="O48" i="2"/>
  <c r="O49" i="2"/>
  <c r="O50" i="2"/>
  <c r="O44" i="2"/>
  <c r="P50" i="2"/>
  <c r="P49" i="2"/>
  <c r="P48" i="2"/>
  <c r="P44" i="2"/>
  <c r="I61" i="2" l="1"/>
  <c r="I65" i="2" s="1"/>
  <c r="I67" i="2" s="1"/>
  <c r="Q50" i="2"/>
  <c r="Q49" i="2"/>
  <c r="Q48" i="2"/>
  <c r="Q44" i="2"/>
  <c r="R50" i="2" l="1"/>
  <c r="S50" i="2"/>
  <c r="S49" i="2"/>
  <c r="R49" i="2"/>
  <c r="R48" i="2"/>
  <c r="S48" i="2"/>
  <c r="R44" i="2"/>
  <c r="S44" i="2" l="1"/>
</calcChain>
</file>

<file path=xl/comments1.xml><?xml version="1.0" encoding="utf-8"?>
<comments xmlns="http://schemas.openxmlformats.org/spreadsheetml/2006/main">
  <authors>
    <author>Cath Dyson</author>
  </authors>
  <commentList>
    <comment ref="C14" authorId="0">
      <text>
        <r>
          <rPr>
            <b/>
            <sz val="8"/>
            <color indexed="81"/>
            <rFont val="Tahoma"/>
            <family val="2"/>
          </rPr>
          <t>Cath Dyson:</t>
        </r>
        <r>
          <rPr>
            <sz val="8"/>
            <color indexed="81"/>
            <rFont val="Tahoma"/>
            <family val="2"/>
          </rPr>
          <t xml:space="preserve">
based on c 10 students per year (part time over 3 years = 30 students)
</t>
        </r>
      </text>
    </comment>
    <comment ref="D14" authorId="0">
      <text>
        <r>
          <rPr>
            <b/>
            <sz val="8"/>
            <color indexed="81"/>
            <rFont val="Tahoma"/>
            <family val="2"/>
          </rPr>
          <t>Cath Dyson:</t>
        </r>
        <r>
          <rPr>
            <sz val="8"/>
            <color indexed="81"/>
            <rFont val="Tahoma"/>
            <family val="2"/>
          </rPr>
          <t xml:space="preserve">
Up to 200 students</t>
        </r>
      </text>
    </comment>
  </commentList>
</comments>
</file>

<file path=xl/sharedStrings.xml><?xml version="1.0" encoding="utf-8"?>
<sst xmlns="http://schemas.openxmlformats.org/spreadsheetml/2006/main" count="301" uniqueCount="147">
  <si>
    <t>Faculty of Humanities</t>
  </si>
  <si>
    <t>Student numbers:</t>
  </si>
  <si>
    <t>Current</t>
  </si>
  <si>
    <t>Projected future years</t>
  </si>
  <si>
    <t>Home/EU fees</t>
  </si>
  <si>
    <t>Student charge/FTE</t>
  </si>
  <si>
    <t>Income contribution% (if any)</t>
  </si>
  <si>
    <t>Overseas fees</t>
  </si>
  <si>
    <t>Loyalty bursary percentage</t>
  </si>
  <si>
    <t>Inflation on fees p.a.</t>
  </si>
  <si>
    <t>Inflation on expenditure p.a.</t>
  </si>
  <si>
    <t>Standard Fees</t>
  </si>
  <si>
    <t>Programme Title:</t>
  </si>
  <si>
    <t>School:</t>
  </si>
  <si>
    <t>(if applicable)</t>
  </si>
  <si>
    <t>Income:</t>
  </si>
  <si>
    <t>Staff time:</t>
  </si>
  <si>
    <t xml:space="preserve">Academic staff </t>
  </si>
  <si>
    <t>Hours spent on course (per WAM)</t>
  </si>
  <si>
    <t>Hours spent on course</t>
  </si>
  <si>
    <t>School PSS staff</t>
  </si>
  <si>
    <t>Hrly cost</t>
  </si>
  <si>
    <t>PROFESSOR</t>
  </si>
  <si>
    <t>LECTURER</t>
  </si>
  <si>
    <t>SENIOR LECTURER</t>
  </si>
  <si>
    <t>MRS EF SURNAME</t>
  </si>
  <si>
    <t>MR G SURNAME</t>
  </si>
  <si>
    <t xml:space="preserve">Name    </t>
  </si>
  <si>
    <t>(Name )</t>
  </si>
  <si>
    <t>Title</t>
  </si>
  <si>
    <t>Grade</t>
  </si>
  <si>
    <t>(Title)</t>
  </si>
  <si>
    <t>Hours spent on programme (per WAM)</t>
  </si>
  <si>
    <t>Hours spent on programme</t>
  </si>
  <si>
    <t>OR</t>
  </si>
  <si>
    <t>Should be completed</t>
  </si>
  <si>
    <t>9E</t>
  </si>
  <si>
    <t>Non Pay Costs:</t>
  </si>
  <si>
    <t>Course materials</t>
  </si>
  <si>
    <t>Marketing</t>
  </si>
  <si>
    <t>External Teaching costs</t>
  </si>
  <si>
    <t>IT costs</t>
  </si>
  <si>
    <t>Instructions for completion</t>
  </si>
  <si>
    <t>Current year:</t>
  </si>
  <si>
    <t>other - (specify)</t>
  </si>
  <si>
    <t>Per student Costs</t>
  </si>
  <si>
    <t>Total FTE</t>
  </si>
  <si>
    <t>Student Numbers</t>
  </si>
  <si>
    <t>KEY</t>
  </si>
  <si>
    <t>Cost (Names)</t>
  </si>
  <si>
    <t>TOTAL</t>
  </si>
  <si>
    <t>Cost (Titles)</t>
  </si>
  <si>
    <t>Professor</t>
  </si>
  <si>
    <t>Senior Lecturer</t>
  </si>
  <si>
    <t>Lecturer</t>
  </si>
  <si>
    <t>Cost (Grade)</t>
  </si>
  <si>
    <t>prof ca fagan</t>
  </si>
  <si>
    <t>DO NOT DELETE</t>
  </si>
  <si>
    <t>9D</t>
  </si>
  <si>
    <t>9C</t>
  </si>
  <si>
    <t>% overhead of income</t>
  </si>
  <si>
    <t>Summary</t>
  </si>
  <si>
    <t>Income - Fees</t>
  </si>
  <si>
    <t xml:space="preserve">           - Other</t>
  </si>
  <si>
    <t>Pay</t>
  </si>
  <si>
    <t>Non Pay</t>
  </si>
  <si>
    <t>Student O'head</t>
  </si>
  <si>
    <t>Overheads</t>
  </si>
  <si>
    <t>Profit</t>
  </si>
  <si>
    <t>DR C THEODOULIDIS</t>
  </si>
  <si>
    <t>DR JM FREEMAN</t>
  </si>
  <si>
    <t>Go To Special/formulas/errors/"OK"/DELETE</t>
  </si>
  <si>
    <t>These areas are for input by finance</t>
  </si>
  <si>
    <t>Other areas self populate</t>
  </si>
  <si>
    <t>Populates from LookUp - check working</t>
  </si>
  <si>
    <t>Calculation checks</t>
  </si>
  <si>
    <t>Note 1</t>
  </si>
  <si>
    <t>Note 2</t>
  </si>
  <si>
    <t>After completion to clear #N/As highlight area shown</t>
  </si>
  <si>
    <t>PROF AB EXAMPLE</t>
  </si>
  <si>
    <t>DR CD EXAMPLETOO</t>
  </si>
  <si>
    <t>(No.)</t>
  </si>
  <si>
    <t>Reader</t>
  </si>
  <si>
    <t>Fellow</t>
  </si>
  <si>
    <t>Lookup tables</t>
  </si>
  <si>
    <t>MRS C ARROWSMITH</t>
  </si>
  <si>
    <t>MR NN RITCHIE</t>
  </si>
  <si>
    <t>MS E JONES</t>
  </si>
  <si>
    <t>Distance Learning Programme Financial Analysis</t>
  </si>
  <si>
    <t>Fees</t>
  </si>
  <si>
    <t>Home/EU</t>
  </si>
  <si>
    <t>Overseas</t>
  </si>
  <si>
    <r>
      <rPr>
        <b/>
        <sz val="10"/>
        <color rgb="FFFF0000"/>
        <rFont val="Arial"/>
        <family val="2"/>
      </rPr>
      <t>Note 1</t>
    </r>
    <r>
      <rPr>
        <sz val="10"/>
        <color theme="5"/>
        <rFont val="Arial"/>
        <family val="2"/>
      </rPr>
      <t xml:space="preserve"> </t>
    </r>
  </si>
  <si>
    <r>
      <rPr>
        <b/>
        <sz val="10"/>
        <color rgb="FFFF0000"/>
        <rFont val="Arial"/>
        <family val="2"/>
      </rPr>
      <t>Note 2</t>
    </r>
    <r>
      <rPr>
        <sz val="10"/>
        <color rgb="FFFF0000"/>
        <rFont val="Arial"/>
        <family val="2"/>
      </rPr>
      <t xml:space="preserve"> </t>
    </r>
  </si>
  <si>
    <r>
      <t xml:space="preserve">Please consider eLearning technologists, Market researchers, School admissions, programme and assessments/exams staff as well as student support and general administration staff. Only School staff need to be included; Faculty staff (finance/IT/HR) do not need to be included. Where the PSS staff name is not know, please use the grade column instead. </t>
    </r>
    <r>
      <rPr>
        <b/>
        <sz val="10"/>
        <color theme="5" tint="-0.249977111117893"/>
        <rFont val="Arial"/>
        <family val="2"/>
      </rPr>
      <t>Please use formats shown in top 3 lines as with academic staff</t>
    </r>
  </si>
  <si>
    <t>Total Fee Income</t>
  </si>
  <si>
    <t>Years 1-4 will self populate. Only overtype with different numbers if you are forecasting some significant change to non pay costs. Please state the reason for this and assumptions made.</t>
  </si>
  <si>
    <t>DR EF ALSOEG</t>
  </si>
  <si>
    <r>
      <t xml:space="preserve">Please enter the name of each member of staff who will spend time on the programme in column B by overtyping the (Name). Also enter how many hours each will spend on the programme each year (columns I-M). In the unlikely event that the name is not available (e.g. currently vacant) please enter the grade of the staff used grade in column G by overtyping (No.) </t>
    </r>
    <r>
      <rPr>
        <b/>
        <sz val="9"/>
        <rFont val="Arial"/>
        <family val="2"/>
      </rPr>
      <t>OR</t>
    </r>
    <r>
      <rPr>
        <sz val="9"/>
        <rFont val="Arial"/>
        <family val="2"/>
      </rPr>
      <t xml:space="preserve"> their title where the grade is not known i.e. Lecturer/Snr Lecturer/Professor, in column D overtyping (Title) .  </t>
    </r>
    <r>
      <rPr>
        <b/>
        <sz val="9"/>
        <color theme="5" tint="-0.249977111117893"/>
        <rFont val="Arial"/>
        <family val="2"/>
      </rPr>
      <t xml:space="preserve">Please use the formats shown in the top 3 lines in each case. </t>
    </r>
  </si>
  <si>
    <t>Populate this column (G) if column B has not been populated</t>
  </si>
  <si>
    <t>Only populate this column if name or grade have not been entered  in columns B or G</t>
  </si>
  <si>
    <t>May need to be completed (see notes)</t>
  </si>
  <si>
    <t xml:space="preserve"> </t>
  </si>
  <si>
    <t>Total External Fees</t>
  </si>
  <si>
    <t>VAT</t>
  </si>
  <si>
    <t>Printing/Photocopying</t>
  </si>
  <si>
    <t>Books/Course Materials</t>
  </si>
  <si>
    <t>Include case studies here</t>
  </si>
  <si>
    <t>Stationery/postage</t>
  </si>
  <si>
    <t>External accreditation costs</t>
  </si>
  <si>
    <t>If using another body eg Royal college CPD fees, ILM, CIPD fees</t>
  </si>
  <si>
    <t>Contingency</t>
  </si>
  <si>
    <t>Assume there will be unknown costs and budget for them - suggested minimum 5% of total costs</t>
  </si>
  <si>
    <t>Administrator</t>
  </si>
  <si>
    <t>Teaching Fellow/ Assoc Dir</t>
  </si>
  <si>
    <t>Role</t>
  </si>
  <si>
    <t xml:space="preserve">FTE from </t>
  </si>
  <si>
    <t>to</t>
  </si>
  <si>
    <t>eLearning Technologist</t>
  </si>
  <si>
    <t xml:space="preserve">Academic </t>
  </si>
  <si>
    <t>Market Research</t>
  </si>
  <si>
    <t>Optional</t>
  </si>
  <si>
    <t>eTutor support</t>
  </si>
  <si>
    <t>TBC</t>
  </si>
  <si>
    <t>Guide</t>
  </si>
  <si>
    <t>Planned</t>
  </si>
  <si>
    <t>Total Academic staff costs - Development</t>
  </si>
  <si>
    <t>Expected per planned FTE (above)</t>
  </si>
  <si>
    <t>Difference to FTE planned</t>
  </si>
  <si>
    <t>Staff Time Analysis - to assist with input sheet</t>
  </si>
  <si>
    <t>Total Technologist staff costs - Development</t>
  </si>
  <si>
    <t>Total Administrator staff costs - Development</t>
  </si>
  <si>
    <t>Total Market Research staff costs - Development</t>
  </si>
  <si>
    <t>Total Academic staff costs - Delivery</t>
  </si>
  <si>
    <t>Total Technologist staff costs - Delivery</t>
  </si>
  <si>
    <t>Total Administrator staff costs - Delivery</t>
  </si>
  <si>
    <r>
      <t>Programme Development (1 year)</t>
    </r>
    <r>
      <rPr>
        <b/>
        <sz val="14"/>
        <color theme="5" tint="-0.249977111117893"/>
        <rFont val="Calibri"/>
        <family val="2"/>
        <scheme val="minor"/>
      </rPr>
      <t xml:space="preserve"> FTE</t>
    </r>
  </si>
  <si>
    <r>
      <t xml:space="preserve">Programme Support / Delivery (Yearly costs) </t>
    </r>
    <r>
      <rPr>
        <b/>
        <sz val="14"/>
        <color theme="5" tint="-0.249977111117893"/>
        <rFont val="Calibri"/>
        <family val="2"/>
        <scheme val="minor"/>
      </rPr>
      <t>FTE</t>
    </r>
  </si>
  <si>
    <r>
      <t xml:space="preserve">Programme Review (3 yearly recurrent) </t>
    </r>
    <r>
      <rPr>
        <b/>
        <sz val="14"/>
        <color theme="5" tint="-0.249977111117893"/>
        <rFont val="Calibri"/>
        <family val="2"/>
        <scheme val="minor"/>
      </rPr>
      <t>FTE</t>
    </r>
  </si>
  <si>
    <r>
      <t xml:space="preserve">Programme Development (1 year) </t>
    </r>
    <r>
      <rPr>
        <b/>
        <sz val="14"/>
        <color theme="5" tint="-0.249977111117893"/>
        <rFont val="Calibri"/>
        <family val="2"/>
        <scheme val="minor"/>
      </rPr>
      <t>Hours</t>
    </r>
  </si>
  <si>
    <r>
      <t xml:space="preserve">Programme Support / Delivery (Yearly costs) </t>
    </r>
    <r>
      <rPr>
        <b/>
        <sz val="14"/>
        <color theme="5" tint="-0.249977111117893"/>
        <rFont val="Calibri"/>
        <family val="2"/>
        <scheme val="minor"/>
      </rPr>
      <t>Hours</t>
    </r>
  </si>
  <si>
    <r>
      <t>Programme Review (3 yearly recurrent)</t>
    </r>
    <r>
      <rPr>
        <b/>
        <sz val="14"/>
        <color theme="5" tint="-0.249977111117893"/>
        <rFont val="Calibri"/>
        <family val="2"/>
        <scheme val="minor"/>
      </rPr>
      <t xml:space="preserve"> Hours</t>
    </r>
  </si>
  <si>
    <t>Non Pay Considerations</t>
  </si>
  <si>
    <t>Estimate based on a rate per head</t>
  </si>
  <si>
    <t>Please estimate, based on the guidelines, how much time will be spent by each staff type in each phase of the programme.</t>
  </si>
  <si>
    <t>Based on an approximate FTE the table below will complete the equivalent hours for you to split between more than one member of staff in each 'type' and you can 'fine tune' appropriately.</t>
  </si>
  <si>
    <t>The hours should then be entered on the input sheet along side the name/grade or title of staff you expect to be involved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</si>
</sst>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164" formatCode="#,##0;\(#,##0\)"/>
    <numFmt numFmtId="165" formatCode="&quot;£&quot;#,##0.00;&quot;£&quot;\(#,##0.00\)"/>
    <numFmt numFmtId="166" formatCode="_-&quot;£&quot;* #,##0_-;\-&quot;£&quot;* #,##0_-;_-&quot;£&quot;* &quot;-&quot;??_-;_-@_-"/>
    <numFmt numFmtId="167" formatCode="[$-F800]dddd\,\ mmmm\ dd\,\ yyyy"/>
    <numFmt numFmtId="168" formatCode="&quot;£&quot;#,##0;[Red]&quot;£&quot;\(#,##0\)"/>
  </numFmts>
  <fonts count="43" x14ac:knownFonts="1">
    <font>
      <sz val="10"/>
      <name val="Arial"/>
    </font>
    <font>
      <sz val="10"/>
      <name val="Arial"/>
      <family val="2"/>
    </font>
    <font>
      <sz val="8"/>
      <name val="Arial"/>
      <family val="2"/>
    </font>
    <font>
      <b/>
      <sz val="8"/>
      <name val="Arial"/>
      <family val="2"/>
    </font>
    <font>
      <b/>
      <sz val="8"/>
      <name val="Arial"/>
      <family val="2"/>
    </font>
    <font>
      <sz val="9"/>
      <name val="Arial"/>
      <family val="2"/>
    </font>
    <font>
      <sz val="10"/>
      <name val="Arial"/>
      <family val="2"/>
    </font>
    <font>
      <sz val="8"/>
      <name val="Arial"/>
      <family val="2"/>
    </font>
    <font>
      <sz val="11"/>
      <name val="Arial"/>
      <family val="2"/>
    </font>
    <font>
      <sz val="12"/>
      <name val="Arial"/>
      <family val="2"/>
    </font>
    <font>
      <sz val="10"/>
      <color rgb="FFC00000"/>
      <name val="Arial"/>
      <family val="2"/>
    </font>
    <font>
      <b/>
      <sz val="10"/>
      <color theme="5" tint="-0.249977111117893"/>
      <name val="Arial"/>
      <family val="2"/>
    </font>
    <font>
      <b/>
      <sz val="11"/>
      <color theme="5" tint="-0.249977111117893"/>
      <name val="Arial"/>
      <family val="2"/>
    </font>
    <font>
      <b/>
      <sz val="9"/>
      <color theme="5" tint="-0.249977111117893"/>
      <name val="Arial"/>
      <family val="2"/>
    </font>
    <font>
      <b/>
      <sz val="11"/>
      <name val="Arial"/>
      <family val="2"/>
    </font>
    <font>
      <b/>
      <sz val="8"/>
      <color theme="5" tint="-0.249977111117893"/>
      <name val="Arial"/>
      <family val="2"/>
    </font>
    <font>
      <b/>
      <sz val="12"/>
      <color theme="7" tint="-0.499984740745262"/>
      <name val="Arial"/>
      <family val="2"/>
    </font>
    <font>
      <sz val="10"/>
      <color theme="0"/>
      <name val="Arial"/>
      <family val="2"/>
    </font>
    <font>
      <sz val="8"/>
      <color rgb="FF002060"/>
      <name val="Arial"/>
      <family val="2"/>
    </font>
    <font>
      <b/>
      <sz val="10"/>
      <name val="Arial"/>
      <family val="2"/>
    </font>
    <font>
      <sz val="10"/>
      <color rgb="FFFF0000"/>
      <name val="Arial"/>
      <family val="2"/>
    </font>
    <font>
      <sz val="10"/>
      <color theme="5"/>
      <name val="Arial"/>
      <family val="2"/>
    </font>
    <font>
      <b/>
      <sz val="10"/>
      <color rgb="FFFF0000"/>
      <name val="Arial"/>
      <family val="2"/>
    </font>
    <font>
      <sz val="10"/>
      <color theme="5" tint="-0.249977111117893"/>
      <name val="Arial"/>
      <family val="2"/>
    </font>
    <font>
      <b/>
      <sz val="13"/>
      <color theme="3"/>
      <name val="Calibri"/>
      <family val="2"/>
      <scheme val="minor"/>
    </font>
    <font>
      <b/>
      <sz val="11"/>
      <color theme="1"/>
      <name val="Calibri"/>
      <family val="2"/>
      <scheme val="minor"/>
    </font>
    <font>
      <b/>
      <sz val="9"/>
      <name val="Arial"/>
      <family val="2"/>
    </font>
    <font>
      <sz val="11"/>
      <name val="Calibri"/>
      <family val="2"/>
      <scheme val="minor"/>
    </font>
    <font>
      <i/>
      <sz val="11"/>
      <name val="Calibri"/>
      <family val="2"/>
      <scheme val="minor"/>
    </font>
    <font>
      <b/>
      <sz val="11"/>
      <name val="Calibri"/>
      <family val="2"/>
      <scheme val="minor"/>
    </font>
    <font>
      <sz val="14"/>
      <color theme="3" tint="-0.249977111117893"/>
      <name val="Calibri"/>
      <family val="2"/>
      <scheme val="minor"/>
    </font>
    <font>
      <i/>
      <sz val="11"/>
      <color theme="1"/>
      <name val="Calibri"/>
      <family val="2"/>
      <scheme val="minor"/>
    </font>
    <font>
      <b/>
      <sz val="8"/>
      <color indexed="81"/>
      <name val="Tahoma"/>
      <family val="2"/>
    </font>
    <font>
      <sz val="8"/>
      <color indexed="81"/>
      <name val="Tahoma"/>
      <family val="2"/>
    </font>
    <font>
      <u/>
      <sz val="10"/>
      <name val="Arial"/>
      <family val="2"/>
    </font>
    <font>
      <sz val="12"/>
      <name val="Calibri"/>
      <family val="2"/>
      <scheme val="minor"/>
    </font>
    <font>
      <b/>
      <sz val="12"/>
      <name val="Calibri"/>
      <family val="2"/>
      <scheme val="minor"/>
    </font>
    <font>
      <sz val="14"/>
      <name val="Calibri"/>
      <family val="2"/>
      <scheme val="minor"/>
    </font>
    <font>
      <sz val="11"/>
      <color theme="9" tint="-0.499984740745262"/>
      <name val="Calibri"/>
      <family val="2"/>
      <scheme val="minor"/>
    </font>
    <font>
      <b/>
      <sz val="11"/>
      <color theme="9" tint="-0.499984740745262"/>
      <name val="Calibri"/>
      <family val="2"/>
      <scheme val="minor"/>
    </font>
    <font>
      <sz val="11"/>
      <color theme="9" tint="-0.499984740745262"/>
      <name val="Arial"/>
      <family val="2"/>
    </font>
    <font>
      <sz val="14"/>
      <color theme="5" tint="-0.249977111117893"/>
      <name val="Calibri"/>
      <family val="2"/>
      <scheme val="minor"/>
    </font>
    <font>
      <b/>
      <sz val="14"/>
      <color theme="5" tint="-0.249977111117893"/>
      <name val="Calibri"/>
      <family val="2"/>
      <scheme val="minor"/>
    </font>
  </fonts>
  <fills count="21">
    <fill>
      <patternFill patternType="none"/>
    </fill>
    <fill>
      <patternFill patternType="gray125"/>
    </fill>
    <fill>
      <patternFill patternType="solid">
        <fgColor indexed="4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FF0000"/>
        <bgColor indexed="64"/>
      </patternFill>
    </fill>
    <fill>
      <patternFill patternType="solid">
        <fgColor theme="6" tint="0.39997558519241921"/>
        <bgColor indexed="64"/>
      </patternFill>
    </fill>
    <fill>
      <patternFill patternType="solid">
        <fgColor rgb="FFFFC00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rgb="FFFFFFE7"/>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1"/>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style="thin">
        <color indexed="64"/>
      </top>
      <bottom/>
      <diagonal/>
    </border>
    <border>
      <left style="mediumDashed">
        <color auto="1"/>
      </left>
      <right/>
      <top/>
      <bottom style="thin">
        <color indexed="64"/>
      </bottom>
      <diagonal/>
    </border>
    <border>
      <left/>
      <right style="mediumDashed">
        <color indexed="64"/>
      </right>
      <top style="thin">
        <color indexed="64"/>
      </top>
      <bottom style="mediumDashed">
        <color indexed="64"/>
      </bottom>
      <diagonal/>
    </border>
    <border>
      <left style="thin">
        <color indexed="64"/>
      </left>
      <right style="mediumDashed">
        <color auto="1"/>
      </right>
      <top style="thin">
        <color indexed="64"/>
      </top>
      <bottom/>
      <diagonal/>
    </border>
    <border>
      <left style="thin">
        <color indexed="64"/>
      </left>
      <right style="mediumDashed">
        <color auto="1"/>
      </right>
      <top/>
      <bottom/>
      <diagonal/>
    </border>
    <border>
      <left style="thin">
        <color indexed="64"/>
      </left>
      <right style="mediumDashed">
        <color auto="1"/>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Dashed">
        <color auto="1"/>
      </left>
      <right/>
      <top/>
      <bottom style="mediumDashed">
        <color auto="1"/>
      </bottom>
      <diagonal/>
    </border>
    <border>
      <left/>
      <right/>
      <top/>
      <bottom style="mediumDashed">
        <color auto="1"/>
      </bottom>
      <diagonal/>
    </border>
    <border>
      <left/>
      <right/>
      <top style="mediumDashed">
        <color rgb="FFC00000"/>
      </top>
      <bottom/>
      <diagonal/>
    </border>
    <border>
      <left/>
      <right style="mediumDashed">
        <color rgb="FFC00000"/>
      </right>
      <top style="mediumDashed">
        <color rgb="FFC00000"/>
      </top>
      <bottom/>
      <diagonal/>
    </border>
    <border>
      <left/>
      <right style="mediumDashed">
        <color rgb="FFC00000"/>
      </right>
      <top/>
      <bottom/>
      <diagonal/>
    </border>
    <border>
      <left/>
      <right/>
      <top/>
      <bottom style="mediumDashed">
        <color rgb="FFC00000"/>
      </bottom>
      <diagonal/>
    </border>
    <border>
      <left/>
      <right style="mediumDashed">
        <color rgb="FFC00000"/>
      </right>
      <top/>
      <bottom style="mediumDashed">
        <color rgb="FFC00000"/>
      </bottom>
      <diagonal/>
    </border>
    <border>
      <left style="mediumDashed">
        <color rgb="FFC00000"/>
      </left>
      <right/>
      <top style="mediumDashed">
        <color rgb="FFC00000"/>
      </top>
      <bottom style="mediumDashed">
        <color rgb="FFC00000"/>
      </bottom>
      <diagonal/>
    </border>
    <border>
      <left/>
      <right/>
      <top style="mediumDashed">
        <color rgb="FFC00000"/>
      </top>
      <bottom style="mediumDashed">
        <color rgb="FFC00000"/>
      </bottom>
      <diagonal/>
    </border>
    <border>
      <left/>
      <right style="mediumDashed">
        <color rgb="FFC00000"/>
      </right>
      <top style="mediumDashed">
        <color rgb="FFC00000"/>
      </top>
      <bottom style="mediumDashed">
        <color rgb="FFC00000"/>
      </bottom>
      <diagonal/>
    </border>
    <border>
      <left style="thin">
        <color indexed="64"/>
      </left>
      <right/>
      <top/>
      <bottom style="mediumDashed">
        <color rgb="FFC00000"/>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ck">
        <color theme="4" tint="0.499984740745262"/>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Dashed">
        <color rgb="FFC00000"/>
      </right>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s>
  <cellStyleXfs count="4">
    <xf numFmtId="0" fontId="0" fillId="0" borderId="0"/>
    <xf numFmtId="164" fontId="1" fillId="0" borderId="0" applyFont="0" applyFill="0" applyBorder="0" applyAlignment="0" applyProtection="0"/>
    <xf numFmtId="165" fontId="1" fillId="0" borderId="0" applyFont="0" applyFill="0" applyBorder="0" applyAlignment="0" applyProtection="0"/>
    <xf numFmtId="0" fontId="24" fillId="0" borderId="54" applyNumberFormat="0" applyFill="0" applyAlignment="0" applyProtection="0"/>
  </cellStyleXfs>
  <cellXfs count="537">
    <xf numFmtId="0" fontId="0" fillId="0" borderId="0" xfId="0"/>
    <xf numFmtId="0" fontId="0" fillId="0" borderId="0" xfId="0" applyNumberFormat="1"/>
    <xf numFmtId="17" fontId="2" fillId="2" borderId="1" xfId="0" applyNumberFormat="1" applyFont="1" applyFill="1" applyBorder="1" applyAlignment="1">
      <alignment horizontal="center"/>
    </xf>
    <xf numFmtId="0" fontId="2" fillId="2" borderId="13" xfId="0" applyFont="1" applyFill="1" applyBorder="1" applyAlignment="1">
      <alignment horizontal="center"/>
    </xf>
    <xf numFmtId="0" fontId="2" fillId="2" borderId="1" xfId="0" applyFont="1" applyFill="1" applyBorder="1" applyAlignment="1">
      <alignment horizontal="center"/>
    </xf>
    <xf numFmtId="0" fontId="0" fillId="7" borderId="0" xfId="0" applyNumberFormat="1" applyFill="1"/>
    <xf numFmtId="0" fontId="0" fillId="7" borderId="15" xfId="0" applyNumberFormat="1" applyFill="1" applyBorder="1"/>
    <xf numFmtId="0" fontId="0" fillId="0" borderId="0" xfId="0" applyNumberFormat="1" applyFill="1"/>
    <xf numFmtId="0" fontId="4" fillId="7" borderId="0" xfId="0" applyFont="1" applyFill="1"/>
    <xf numFmtId="0" fontId="2" fillId="7" borderId="0" xfId="0" applyFont="1" applyFill="1"/>
    <xf numFmtId="0" fontId="7" fillId="7" borderId="0" xfId="0" applyFont="1" applyFill="1"/>
    <xf numFmtId="0" fontId="7" fillId="7" borderId="0" xfId="0" applyNumberFormat="1" applyFont="1" applyFill="1"/>
    <xf numFmtId="0" fontId="2" fillId="7" borderId="0" xfId="0" applyFont="1" applyFill="1" applyBorder="1"/>
    <xf numFmtId="0" fontId="0" fillId="9" borderId="0" xfId="0" applyNumberFormat="1" applyFill="1"/>
    <xf numFmtId="0" fontId="7" fillId="9" borderId="0" xfId="0" applyNumberFormat="1" applyFont="1" applyFill="1"/>
    <xf numFmtId="0" fontId="0" fillId="9" borderId="10" xfId="0" applyNumberFormat="1" applyFill="1" applyBorder="1"/>
    <xf numFmtId="0" fontId="7" fillId="0" borderId="0" xfId="0" applyNumberFormat="1" applyFont="1" applyFill="1" applyBorder="1" applyAlignment="1"/>
    <xf numFmtId="0" fontId="7" fillId="7" borderId="3" xfId="0" applyNumberFormat="1" applyFont="1" applyFill="1" applyBorder="1" applyAlignment="1">
      <alignment horizontal="center"/>
    </xf>
    <xf numFmtId="0" fontId="2" fillId="2" borderId="15" xfId="0" applyFont="1" applyFill="1" applyBorder="1" applyAlignment="1">
      <alignment horizontal="left"/>
    </xf>
    <xf numFmtId="0" fontId="0" fillId="7" borderId="0" xfId="0" applyNumberFormat="1" applyFill="1" applyBorder="1"/>
    <xf numFmtId="0" fontId="0" fillId="0" borderId="17" xfId="0" applyNumberFormat="1" applyBorder="1"/>
    <xf numFmtId="0" fontId="0" fillId="7" borderId="18" xfId="0" applyNumberFormat="1" applyFill="1" applyBorder="1"/>
    <xf numFmtId="0" fontId="0" fillId="7" borderId="17" xfId="0" applyNumberFormat="1" applyFill="1" applyBorder="1"/>
    <xf numFmtId="0" fontId="0" fillId="0" borderId="16" xfId="0" applyNumberFormat="1" applyBorder="1"/>
    <xf numFmtId="0" fontId="12" fillId="7" borderId="0" xfId="0" applyNumberFormat="1" applyFont="1" applyFill="1" applyBorder="1" applyAlignment="1">
      <alignment horizontal="left"/>
    </xf>
    <xf numFmtId="0" fontId="6" fillId="0" borderId="0" xfId="0" applyNumberFormat="1" applyFont="1" applyFill="1"/>
    <xf numFmtId="0" fontId="0" fillId="7" borderId="3" xfId="0" applyNumberFormat="1" applyFill="1" applyBorder="1"/>
    <xf numFmtId="0" fontId="12" fillId="7" borderId="0" xfId="0" applyNumberFormat="1" applyFont="1" applyFill="1" applyBorder="1" applyAlignment="1">
      <alignment horizontal="center"/>
    </xf>
    <xf numFmtId="0" fontId="0" fillId="7" borderId="8" xfId="0" applyNumberFormat="1" applyFill="1" applyBorder="1"/>
    <xf numFmtId="0" fontId="0" fillId="7" borderId="4" xfId="0" applyNumberFormat="1" applyFill="1" applyBorder="1"/>
    <xf numFmtId="0" fontId="0" fillId="7" borderId="6" xfId="0" applyNumberFormat="1" applyFill="1" applyBorder="1"/>
    <xf numFmtId="0" fontId="0" fillId="7" borderId="9" xfId="0" applyNumberFormat="1" applyFill="1" applyBorder="1"/>
    <xf numFmtId="0" fontId="0" fillId="7" borderId="21" xfId="0" applyNumberFormat="1" applyFill="1" applyBorder="1"/>
    <xf numFmtId="0" fontId="5" fillId="7" borderId="0" xfId="0" applyNumberFormat="1" applyFont="1" applyFill="1" applyBorder="1" applyAlignment="1">
      <alignment vertical="distributed"/>
    </xf>
    <xf numFmtId="0" fontId="0" fillId="8" borderId="6" xfId="0" applyNumberFormat="1" applyFill="1" applyBorder="1"/>
    <xf numFmtId="0" fontId="0" fillId="8" borderId="9" xfId="0" applyNumberFormat="1" applyFill="1" applyBorder="1"/>
    <xf numFmtId="0" fontId="4" fillId="4" borderId="22" xfId="0" applyNumberFormat="1" applyFont="1" applyFill="1" applyBorder="1"/>
    <xf numFmtId="167" fontId="6" fillId="0" borderId="0" xfId="0" applyNumberFormat="1" applyFont="1" applyFill="1"/>
    <xf numFmtId="166" fontId="2" fillId="7" borderId="10" xfId="1" applyNumberFormat="1" applyFont="1" applyFill="1" applyBorder="1"/>
    <xf numFmtId="166" fontId="2" fillId="7" borderId="11" xfId="1" applyNumberFormat="1" applyFont="1" applyFill="1" applyBorder="1"/>
    <xf numFmtId="166" fontId="2" fillId="11" borderId="11" xfId="1" applyNumberFormat="1" applyFont="1" applyFill="1" applyBorder="1"/>
    <xf numFmtId="166" fontId="2" fillId="11" borderId="11" xfId="0" applyNumberFormat="1" applyFont="1" applyFill="1" applyBorder="1"/>
    <xf numFmtId="166" fontId="2" fillId="11" borderId="11" xfId="0" applyNumberFormat="1" applyFont="1" applyFill="1" applyBorder="1" applyAlignment="1"/>
    <xf numFmtId="166" fontId="2" fillId="11" borderId="11" xfId="0" applyNumberFormat="1" applyFont="1" applyFill="1" applyBorder="1" applyAlignment="1">
      <alignment horizontal="center"/>
    </xf>
    <xf numFmtId="0" fontId="0" fillId="7" borderId="13" xfId="0" applyNumberFormat="1" applyFill="1" applyBorder="1"/>
    <xf numFmtId="0" fontId="0" fillId="3" borderId="25" xfId="0" applyNumberFormat="1" applyFill="1" applyBorder="1"/>
    <xf numFmtId="0" fontId="0" fillId="3" borderId="26" xfId="0" applyNumberFormat="1" applyFill="1" applyBorder="1"/>
    <xf numFmtId="0" fontId="0" fillId="3" borderId="27" xfId="0" applyNumberFormat="1" applyFill="1" applyBorder="1"/>
    <xf numFmtId="0" fontId="0" fillId="3" borderId="28" xfId="0" applyNumberFormat="1" applyFill="1" applyBorder="1"/>
    <xf numFmtId="0" fontId="0" fillId="3" borderId="0" xfId="0" applyNumberFormat="1" applyFill="1" applyBorder="1"/>
    <xf numFmtId="0" fontId="0" fillId="3" borderId="30" xfId="0" applyNumberFormat="1" applyFill="1" applyBorder="1"/>
    <xf numFmtId="0" fontId="0" fillId="3" borderId="31" xfId="0" applyNumberFormat="1" applyFill="1" applyBorder="1"/>
    <xf numFmtId="0" fontId="0" fillId="3" borderId="32" xfId="0" applyNumberFormat="1" applyFill="1" applyBorder="1"/>
    <xf numFmtId="0" fontId="2" fillId="3" borderId="28" xfId="0" applyFont="1" applyFill="1" applyBorder="1"/>
    <xf numFmtId="0" fontId="16" fillId="3" borderId="0" xfId="0" applyNumberFormat="1" applyFont="1" applyFill="1" applyBorder="1"/>
    <xf numFmtId="166" fontId="2" fillId="7" borderId="0" xfId="0" applyNumberFormat="1" applyFont="1" applyFill="1" applyBorder="1" applyAlignment="1"/>
    <xf numFmtId="166" fontId="2" fillId="7" borderId="0" xfId="0" applyNumberFormat="1" applyFont="1" applyFill="1" applyBorder="1" applyAlignment="1">
      <alignment horizontal="center"/>
    </xf>
    <xf numFmtId="167" fontId="17" fillId="12" borderId="33" xfId="0" applyNumberFormat="1" applyFont="1" applyFill="1" applyBorder="1"/>
    <xf numFmtId="167" fontId="17" fillId="12" borderId="34" xfId="0" applyNumberFormat="1" applyFont="1" applyFill="1" applyBorder="1"/>
    <xf numFmtId="167" fontId="17" fillId="12" borderId="35" xfId="0" applyNumberFormat="1" applyFont="1" applyFill="1" applyBorder="1"/>
    <xf numFmtId="0" fontId="19" fillId="7" borderId="14" xfId="0" applyNumberFormat="1" applyFont="1" applyFill="1" applyBorder="1"/>
    <xf numFmtId="0" fontId="19" fillId="7" borderId="15" xfId="0" applyNumberFormat="1" applyFont="1" applyFill="1" applyBorder="1"/>
    <xf numFmtId="0" fontId="0" fillId="7" borderId="26" xfId="0" applyNumberFormat="1" applyFill="1" applyBorder="1"/>
    <xf numFmtId="0" fontId="0" fillId="7" borderId="27" xfId="0" applyNumberFormat="1" applyFill="1" applyBorder="1"/>
    <xf numFmtId="0" fontId="0" fillId="7" borderId="28" xfId="0" applyNumberFormat="1" applyFill="1" applyBorder="1"/>
    <xf numFmtId="0" fontId="0" fillId="7" borderId="29" xfId="0" applyNumberFormat="1" applyFill="1" applyBorder="1"/>
    <xf numFmtId="0" fontId="19" fillId="7" borderId="0" xfId="0" applyNumberFormat="1" applyFont="1" applyFill="1" applyBorder="1"/>
    <xf numFmtId="14" fontId="0" fillId="0" borderId="0" xfId="0" applyNumberFormat="1" applyBorder="1"/>
    <xf numFmtId="0" fontId="7" fillId="7" borderId="0" xfId="0" applyFont="1" applyFill="1" applyBorder="1"/>
    <xf numFmtId="0" fontId="0" fillId="0" borderId="0" xfId="0" applyNumberFormat="1" applyBorder="1"/>
    <xf numFmtId="0" fontId="6" fillId="7" borderId="0" xfId="0" applyNumberFormat="1" applyFont="1" applyFill="1" applyBorder="1" applyAlignment="1">
      <alignment wrapText="1"/>
    </xf>
    <xf numFmtId="0" fontId="0" fillId="7" borderId="30" xfId="0" applyNumberFormat="1" applyFill="1" applyBorder="1"/>
    <xf numFmtId="0" fontId="0" fillId="7" borderId="31" xfId="0" applyNumberFormat="1" applyFill="1" applyBorder="1"/>
    <xf numFmtId="0" fontId="0" fillId="7" borderId="32" xfId="0" applyNumberFormat="1" applyFill="1" applyBorder="1"/>
    <xf numFmtId="0" fontId="9" fillId="7" borderId="25" xfId="2" applyNumberFormat="1" applyFont="1" applyFill="1" applyBorder="1"/>
    <xf numFmtId="0" fontId="14" fillId="7" borderId="28" xfId="0" applyNumberFormat="1" applyFont="1" applyFill="1" applyBorder="1"/>
    <xf numFmtId="0" fontId="8" fillId="7" borderId="28" xfId="0" applyNumberFormat="1" applyFont="1" applyFill="1" applyBorder="1"/>
    <xf numFmtId="0" fontId="19" fillId="7" borderId="36" xfId="0" applyNumberFormat="1" applyFont="1" applyFill="1" applyBorder="1" applyAlignment="1">
      <alignment horizontal="right"/>
    </xf>
    <xf numFmtId="0" fontId="19" fillId="7" borderId="28" xfId="0" applyNumberFormat="1" applyFont="1" applyFill="1" applyBorder="1"/>
    <xf numFmtId="0" fontId="13" fillId="7" borderId="28" xfId="0" applyFont="1" applyFill="1" applyBorder="1"/>
    <xf numFmtId="0" fontId="2" fillId="7" borderId="28" xfId="0" applyFont="1" applyFill="1" applyBorder="1"/>
    <xf numFmtId="0" fontId="4" fillId="7" borderId="28" xfId="0" applyNumberFormat="1" applyFont="1" applyFill="1" applyBorder="1"/>
    <xf numFmtId="0" fontId="4" fillId="4" borderId="37" xfId="0" applyNumberFormat="1" applyFont="1" applyFill="1" applyBorder="1" applyAlignment="1">
      <alignment horizontal="center"/>
    </xf>
    <xf numFmtId="0" fontId="0" fillId="0" borderId="28" xfId="0" applyNumberFormat="1" applyBorder="1"/>
    <xf numFmtId="0" fontId="7" fillId="7" borderId="28" xfId="0" applyFont="1" applyFill="1" applyBorder="1" applyAlignment="1" applyProtection="1">
      <alignment vertical="top"/>
      <protection locked="0"/>
    </xf>
    <xf numFmtId="0" fontId="2" fillId="7" borderId="0" xfId="0" applyFont="1" applyFill="1" applyBorder="1" applyAlignment="1">
      <alignment horizontal="center"/>
    </xf>
    <xf numFmtId="0" fontId="0" fillId="0" borderId="0" xfId="0" applyBorder="1"/>
    <xf numFmtId="0" fontId="6" fillId="6" borderId="47" xfId="0" applyFont="1" applyFill="1" applyBorder="1"/>
    <xf numFmtId="0" fontId="0" fillId="6" borderId="48" xfId="0" applyFill="1" applyBorder="1"/>
    <xf numFmtId="0" fontId="0" fillId="6" borderId="49" xfId="0" applyFill="1" applyBorder="1"/>
    <xf numFmtId="0" fontId="7" fillId="14" borderId="0" xfId="0" applyFont="1" applyFill="1"/>
    <xf numFmtId="0" fontId="0" fillId="14" borderId="0" xfId="0" applyFill="1"/>
    <xf numFmtId="0" fontId="6" fillId="14" borderId="13" xfId="0" applyFont="1" applyFill="1" applyBorder="1"/>
    <xf numFmtId="0" fontId="0" fillId="14" borderId="15" xfId="0" applyFill="1" applyBorder="1"/>
    <xf numFmtId="0" fontId="7" fillId="14" borderId="10" xfId="0" applyNumberFormat="1" applyFont="1" applyFill="1" applyBorder="1" applyAlignment="1">
      <alignment horizontal="center"/>
    </xf>
    <xf numFmtId="0" fontId="15" fillId="7" borderId="28" xfId="0" applyFont="1" applyFill="1" applyBorder="1" applyAlignment="1">
      <alignment wrapText="1"/>
    </xf>
    <xf numFmtId="0" fontId="15" fillId="7" borderId="0" xfId="0" applyFont="1" applyFill="1" applyBorder="1" applyAlignment="1">
      <alignment wrapText="1"/>
    </xf>
    <xf numFmtId="0" fontId="0" fillId="16" borderId="19" xfId="0" applyNumberFormat="1" applyFill="1" applyBorder="1"/>
    <xf numFmtId="0" fontId="7" fillId="16" borderId="4" xfId="0" applyNumberFormat="1" applyFont="1" applyFill="1" applyBorder="1" applyAlignment="1">
      <alignment horizontal="center"/>
    </xf>
    <xf numFmtId="0" fontId="0" fillId="16" borderId="17" xfId="0" applyNumberFormat="1" applyFill="1" applyBorder="1"/>
    <xf numFmtId="0" fontId="0" fillId="16" borderId="6" xfId="0" applyNumberFormat="1" applyFill="1" applyBorder="1"/>
    <xf numFmtId="0" fontId="0" fillId="16" borderId="9" xfId="0" applyNumberFormat="1" applyFill="1" applyBorder="1"/>
    <xf numFmtId="0" fontId="6" fillId="16" borderId="22" xfId="0" applyNumberFormat="1" applyFont="1" applyFill="1" applyBorder="1" applyAlignment="1">
      <alignment horizontal="center"/>
    </xf>
    <xf numFmtId="0" fontId="0" fillId="16" borderId="23" xfId="0" applyNumberFormat="1" applyFill="1" applyBorder="1" applyAlignment="1">
      <alignment horizontal="center"/>
    </xf>
    <xf numFmtId="0" fontId="0" fillId="16" borderId="24" xfId="0" applyNumberFormat="1" applyFill="1" applyBorder="1" applyAlignment="1">
      <alignment horizontal="center"/>
    </xf>
    <xf numFmtId="0" fontId="0" fillId="16" borderId="20" xfId="0" applyNumberFormat="1" applyFill="1" applyBorder="1"/>
    <xf numFmtId="0" fontId="0" fillId="7" borderId="0" xfId="0" applyFill="1"/>
    <xf numFmtId="0" fontId="0" fillId="7" borderId="0" xfId="0" applyFill="1" applyBorder="1"/>
    <xf numFmtId="164" fontId="0" fillId="7" borderId="31" xfId="1" applyFont="1" applyFill="1" applyBorder="1"/>
    <xf numFmtId="0" fontId="6" fillId="7" borderId="0" xfId="0" applyFont="1" applyFill="1"/>
    <xf numFmtId="0" fontId="3" fillId="7" borderId="0" xfId="0" applyFont="1" applyFill="1"/>
    <xf numFmtId="0" fontId="2" fillId="7" borderId="0" xfId="0" applyFont="1" applyFill="1" applyAlignment="1">
      <alignment horizontal="right"/>
    </xf>
    <xf numFmtId="2" fontId="2" fillId="7" borderId="10" xfId="1" applyNumberFormat="1" applyFont="1" applyFill="1" applyBorder="1"/>
    <xf numFmtId="2" fontId="0" fillId="7" borderId="1" xfId="0" applyNumberFormat="1" applyFill="1" applyBorder="1"/>
    <xf numFmtId="0" fontId="6" fillId="16" borderId="37" xfId="0" applyNumberFormat="1" applyFont="1" applyFill="1" applyBorder="1"/>
    <xf numFmtId="0" fontId="6" fillId="16" borderId="38" xfId="0" applyNumberFormat="1" applyFont="1" applyFill="1" applyBorder="1"/>
    <xf numFmtId="0" fontId="0" fillId="16" borderId="11" xfId="0" applyNumberFormat="1" applyFill="1" applyBorder="1"/>
    <xf numFmtId="0" fontId="6" fillId="16" borderId="39" xfId="0" applyNumberFormat="1" applyFont="1" applyFill="1" applyBorder="1"/>
    <xf numFmtId="0" fontId="0" fillId="16" borderId="12" xfId="0" applyNumberFormat="1" applyFill="1" applyBorder="1"/>
    <xf numFmtId="0" fontId="0" fillId="7" borderId="40" xfId="0" applyNumberFormat="1" applyFill="1" applyBorder="1"/>
    <xf numFmtId="0" fontId="0" fillId="7" borderId="41" xfId="0" applyNumberFormat="1" applyFill="1" applyBorder="1"/>
    <xf numFmtId="0" fontId="12" fillId="7" borderId="6" xfId="0" applyNumberFormat="1" applyFont="1" applyFill="1" applyBorder="1" applyAlignment="1">
      <alignment horizontal="center"/>
    </xf>
    <xf numFmtId="0" fontId="0" fillId="7" borderId="20" xfId="0" applyNumberFormat="1" applyFill="1" applyBorder="1"/>
    <xf numFmtId="0" fontId="4" fillId="7" borderId="8" xfId="0" applyNumberFormat="1" applyFont="1" applyFill="1" applyBorder="1" applyAlignment="1">
      <alignment horizontal="center"/>
    </xf>
    <xf numFmtId="0" fontId="0" fillId="10" borderId="25" xfId="0" applyFill="1" applyBorder="1"/>
    <xf numFmtId="0" fontId="0" fillId="10" borderId="26" xfId="0" applyFill="1" applyBorder="1"/>
    <xf numFmtId="0" fontId="0" fillId="10" borderId="27" xfId="0" applyFill="1" applyBorder="1"/>
    <xf numFmtId="0" fontId="0" fillId="10" borderId="0" xfId="0" applyFill="1" applyBorder="1"/>
    <xf numFmtId="0" fontId="0" fillId="10" borderId="29" xfId="0" applyFill="1" applyBorder="1"/>
    <xf numFmtId="164" fontId="0" fillId="10" borderId="0" xfId="1" applyFont="1" applyFill="1" applyBorder="1"/>
    <xf numFmtId="0" fontId="0" fillId="10" borderId="28" xfId="0" applyFill="1" applyBorder="1"/>
    <xf numFmtId="164" fontId="0" fillId="10" borderId="14" xfId="1" applyFont="1" applyFill="1" applyBorder="1"/>
    <xf numFmtId="0" fontId="0" fillId="10" borderId="31" xfId="0" applyFill="1" applyBorder="1"/>
    <xf numFmtId="0" fontId="0" fillId="10" borderId="32" xfId="0" applyFill="1" applyBorder="1"/>
    <xf numFmtId="14" fontId="6" fillId="10" borderId="0" xfId="0" quotePrefix="1" applyNumberFormat="1" applyFont="1" applyFill="1" applyBorder="1" applyAlignment="1">
      <alignment horizontal="right"/>
    </xf>
    <xf numFmtId="0" fontId="6" fillId="10" borderId="0" xfId="0" quotePrefix="1" applyFont="1" applyFill="1" applyBorder="1" applyAlignment="1">
      <alignment horizontal="right"/>
    </xf>
    <xf numFmtId="0" fontId="0" fillId="15" borderId="25" xfId="0" applyFill="1" applyBorder="1"/>
    <xf numFmtId="0" fontId="6" fillId="15" borderId="26" xfId="0" applyFont="1" applyFill="1" applyBorder="1" applyAlignment="1">
      <alignment horizontal="center"/>
    </xf>
    <xf numFmtId="0" fontId="0" fillId="15" borderId="28" xfId="0" applyFill="1" applyBorder="1"/>
    <xf numFmtId="0" fontId="0" fillId="15" borderId="30" xfId="0" applyFill="1" applyBorder="1"/>
    <xf numFmtId="10" fontId="2" fillId="6" borderId="1" xfId="0" applyNumberFormat="1" applyFont="1" applyFill="1" applyBorder="1" applyProtection="1">
      <protection locked="0"/>
    </xf>
    <xf numFmtId="0" fontId="2" fillId="6" borderId="1" xfId="0" applyFont="1" applyFill="1" applyBorder="1" applyProtection="1">
      <protection locked="0"/>
    </xf>
    <xf numFmtId="44" fontId="2" fillId="7" borderId="1" xfId="0" applyNumberFormat="1" applyFont="1" applyFill="1" applyBorder="1" applyProtection="1"/>
    <xf numFmtId="10" fontId="2" fillId="6" borderId="1" xfId="0" applyNumberFormat="1" applyFont="1" applyFill="1" applyBorder="1" applyProtection="1"/>
    <xf numFmtId="0" fontId="19" fillId="7" borderId="14" xfId="0" applyNumberFormat="1" applyFont="1" applyFill="1" applyBorder="1" applyProtection="1">
      <protection locked="0"/>
    </xf>
    <xf numFmtId="166" fontId="2" fillId="5" borderId="1" xfId="1" applyNumberFormat="1" applyFont="1" applyFill="1" applyBorder="1" applyProtection="1">
      <protection locked="0"/>
    </xf>
    <xf numFmtId="0" fontId="2" fillId="8" borderId="1" xfId="0" applyFont="1" applyFill="1" applyBorder="1" applyProtection="1">
      <protection locked="0"/>
    </xf>
    <xf numFmtId="0" fontId="6" fillId="5" borderId="38" xfId="0" applyNumberFormat="1" applyFont="1" applyFill="1" applyBorder="1" applyProtection="1">
      <protection locked="0"/>
    </xf>
    <xf numFmtId="0" fontId="6" fillId="5" borderId="39" xfId="0" applyNumberFormat="1" applyFont="1" applyFill="1" applyBorder="1" applyProtection="1">
      <protection locked="0"/>
    </xf>
    <xf numFmtId="0" fontId="0" fillId="8" borderId="17" xfId="0" applyNumberFormat="1" applyFont="1" applyFill="1" applyBorder="1" applyProtection="1">
      <protection locked="0"/>
    </xf>
    <xf numFmtId="0" fontId="0" fillId="8" borderId="20" xfId="0" applyNumberFormat="1" applyFont="1" applyFill="1" applyBorder="1" applyProtection="1">
      <protection locked="0"/>
    </xf>
    <xf numFmtId="0" fontId="0" fillId="8" borderId="23" xfId="0" applyNumberFormat="1" applyFill="1" applyBorder="1" applyAlignment="1" applyProtection="1">
      <alignment horizontal="center"/>
      <protection locked="0"/>
    </xf>
    <xf numFmtId="0" fontId="0" fillId="8" borderId="24" xfId="0" applyNumberFormat="1" applyFill="1" applyBorder="1" applyAlignment="1" applyProtection="1">
      <alignment horizontal="center"/>
      <protection locked="0"/>
    </xf>
    <xf numFmtId="0" fontId="0" fillId="5" borderId="11" xfId="0" applyNumberFormat="1" applyFill="1" applyBorder="1" applyProtection="1">
      <protection locked="0"/>
    </xf>
    <xf numFmtId="0" fontId="0" fillId="5" borderId="12" xfId="0" applyNumberFormat="1" applyFill="1" applyBorder="1" applyProtection="1">
      <protection locked="0"/>
    </xf>
    <xf numFmtId="0" fontId="6" fillId="8" borderId="23" xfId="0" applyNumberFormat="1" applyFont="1" applyFill="1" applyBorder="1" applyAlignment="1" applyProtection="1">
      <alignment horizontal="center"/>
      <protection locked="0"/>
    </xf>
    <xf numFmtId="166" fontId="2" fillId="5" borderId="10" xfId="1" applyNumberFormat="1" applyFont="1" applyFill="1" applyBorder="1" applyProtection="1">
      <protection locked="0"/>
    </xf>
    <xf numFmtId="166" fontId="2" fillId="8" borderId="11" xfId="0" applyNumberFormat="1" applyFont="1" applyFill="1" applyBorder="1" applyProtection="1">
      <protection locked="0"/>
    </xf>
    <xf numFmtId="166" fontId="2" fillId="5" borderId="11" xfId="1" applyNumberFormat="1" applyFont="1" applyFill="1" applyBorder="1" applyProtection="1">
      <protection locked="0"/>
    </xf>
    <xf numFmtId="166" fontId="2" fillId="5" borderId="12" xfId="1" applyNumberFormat="1" applyFont="1" applyFill="1" applyBorder="1" applyProtection="1">
      <protection locked="0"/>
    </xf>
    <xf numFmtId="166" fontId="2" fillId="8" borderId="12" xfId="0" applyNumberFormat="1" applyFont="1" applyFill="1" applyBorder="1" applyProtection="1">
      <protection locked="0"/>
    </xf>
    <xf numFmtId="0" fontId="6" fillId="16" borderId="37" xfId="0" applyNumberFormat="1" applyFont="1" applyFill="1" applyBorder="1" applyProtection="1"/>
    <xf numFmtId="0" fontId="6" fillId="16" borderId="38" xfId="0" applyNumberFormat="1" applyFont="1" applyFill="1" applyBorder="1" applyProtection="1"/>
    <xf numFmtId="0" fontId="0" fillId="9" borderId="42" xfId="0" applyFill="1" applyBorder="1" applyProtection="1"/>
    <xf numFmtId="0" fontId="0" fillId="9" borderId="42" xfId="0" applyFill="1" applyBorder="1" applyAlignment="1" applyProtection="1">
      <alignment horizontal="right"/>
    </xf>
    <xf numFmtId="164" fontId="0" fillId="7" borderId="0" xfId="1" applyFont="1" applyFill="1" applyBorder="1" applyProtection="1"/>
    <xf numFmtId="0" fontId="0" fillId="7" borderId="0" xfId="0" applyFill="1" applyBorder="1" applyProtection="1"/>
    <xf numFmtId="0" fontId="0" fillId="9" borderId="0" xfId="0" applyFill="1" applyBorder="1" applyProtection="1"/>
    <xf numFmtId="0" fontId="0" fillId="9" borderId="0" xfId="0" applyFill="1" applyBorder="1" applyAlignment="1" applyProtection="1">
      <alignment horizontal="right"/>
    </xf>
    <xf numFmtId="164" fontId="0" fillId="7" borderId="45" xfId="1" applyFont="1" applyFill="1" applyBorder="1" applyProtection="1"/>
    <xf numFmtId="0" fontId="0" fillId="7" borderId="45" xfId="0" applyFill="1" applyBorder="1" applyProtection="1"/>
    <xf numFmtId="0" fontId="0" fillId="9" borderId="45" xfId="0" applyFill="1" applyBorder="1" applyProtection="1"/>
    <xf numFmtId="0" fontId="4" fillId="4" borderId="23" xfId="0" applyNumberFormat="1" applyFont="1" applyFill="1" applyBorder="1" applyAlignment="1">
      <alignment horizontal="center"/>
    </xf>
    <xf numFmtId="0" fontId="7" fillId="7" borderId="0" xfId="0" applyFont="1" applyFill="1" applyBorder="1" applyAlignment="1">
      <alignment horizontal="left" wrapText="1"/>
    </xf>
    <xf numFmtId="0" fontId="6" fillId="13" borderId="4" xfId="0" applyNumberFormat="1" applyFont="1" applyFill="1" applyBorder="1" applyAlignment="1">
      <alignment horizontal="left" wrapText="1"/>
    </xf>
    <xf numFmtId="0" fontId="6" fillId="13" borderId="9" xfId="0" applyNumberFormat="1" applyFont="1" applyFill="1" applyBorder="1" applyAlignment="1">
      <alignment horizontal="left" wrapText="1"/>
    </xf>
    <xf numFmtId="0" fontId="2" fillId="5" borderId="2" xfId="0" applyNumberFormat="1" applyFont="1" applyFill="1" applyBorder="1" applyAlignment="1" applyProtection="1">
      <alignment horizontal="center"/>
      <protection locked="0"/>
    </xf>
    <xf numFmtId="0" fontId="2" fillId="5" borderId="7" xfId="0" applyNumberFormat="1" applyFont="1" applyFill="1" applyBorder="1" applyAlignment="1" applyProtection="1">
      <alignment horizontal="center"/>
      <protection locked="0"/>
    </xf>
    <xf numFmtId="0" fontId="6" fillId="13" borderId="3" xfId="0" applyNumberFormat="1" applyFont="1" applyFill="1" applyBorder="1" applyAlignment="1">
      <alignment horizontal="left" wrapText="1"/>
    </xf>
    <xf numFmtId="0" fontId="6" fillId="13" borderId="8" xfId="0" applyNumberFormat="1" applyFont="1" applyFill="1" applyBorder="1" applyAlignment="1">
      <alignment horizontal="left" wrapText="1"/>
    </xf>
    <xf numFmtId="164" fontId="7" fillId="7" borderId="13" xfId="1" applyFont="1" applyFill="1" applyBorder="1" applyAlignment="1">
      <alignment horizontal="left"/>
    </xf>
    <xf numFmtId="0" fontId="20" fillId="7" borderId="0" xfId="0" applyFont="1" applyFill="1" applyAlignment="1">
      <alignment horizontal="center"/>
    </xf>
    <xf numFmtId="164" fontId="7" fillId="6" borderId="13" xfId="1" applyFont="1" applyFill="1" applyBorder="1" applyAlignment="1">
      <alignment horizontal="left"/>
    </xf>
    <xf numFmtId="0" fontId="2" fillId="7" borderId="0" xfId="0" applyFont="1" applyFill="1" applyBorder="1" applyAlignment="1">
      <alignment horizontal="right"/>
    </xf>
    <xf numFmtId="166" fontId="2" fillId="7" borderId="0" xfId="1" applyNumberFormat="1" applyFont="1" applyFill="1" applyBorder="1" applyProtection="1">
      <protection locked="0"/>
    </xf>
    <xf numFmtId="164" fontId="2" fillId="7" borderId="0" xfId="1" applyFont="1" applyFill="1" applyBorder="1" applyProtection="1">
      <protection locked="0"/>
    </xf>
    <xf numFmtId="0" fontId="2" fillId="4" borderId="1" xfId="0" applyFont="1" applyFill="1" applyBorder="1" applyAlignment="1">
      <alignment horizontal="center"/>
    </xf>
    <xf numFmtId="0" fontId="5" fillId="7" borderId="0" xfId="0" applyNumberFormat="1" applyFont="1" applyFill="1" applyBorder="1"/>
    <xf numFmtId="0" fontId="10" fillId="7" borderId="0" xfId="0" applyNumberFormat="1" applyFont="1" applyFill="1" applyBorder="1"/>
    <xf numFmtId="0" fontId="2" fillId="2" borderId="13" xfId="0" applyFont="1" applyFill="1" applyBorder="1" applyAlignment="1">
      <alignment horizontal="center"/>
    </xf>
    <xf numFmtId="0" fontId="20" fillId="7" borderId="0" xfId="0" applyNumberFormat="1" applyFont="1" applyFill="1" applyBorder="1" applyAlignment="1">
      <alignment horizontal="center"/>
    </xf>
    <xf numFmtId="0" fontId="22" fillId="13" borderId="1" xfId="0" applyNumberFormat="1" applyFont="1" applyFill="1" applyBorder="1"/>
    <xf numFmtId="0" fontId="20" fillId="13" borderId="1" xfId="0" applyNumberFormat="1" applyFont="1" applyFill="1" applyBorder="1" applyAlignment="1">
      <alignment horizontal="center"/>
    </xf>
    <xf numFmtId="0" fontId="23" fillId="7" borderId="1" xfId="0" applyNumberFormat="1" applyFont="1" applyFill="1" applyBorder="1"/>
    <xf numFmtId="0" fontId="0" fillId="7" borderId="1" xfId="0" applyNumberFormat="1" applyFill="1" applyBorder="1"/>
    <xf numFmtId="0" fontId="23" fillId="7" borderId="0" xfId="0" applyNumberFormat="1" applyFont="1" applyFill="1" applyBorder="1"/>
    <xf numFmtId="0" fontId="1" fillId="8" borderId="23" xfId="0" applyNumberFormat="1" applyFont="1" applyFill="1" applyBorder="1" applyAlignment="1" applyProtection="1">
      <alignment horizontal="center"/>
      <protection locked="0"/>
    </xf>
    <xf numFmtId="164" fontId="0" fillId="7" borderId="0" xfId="1" applyFont="1" applyFill="1" applyBorder="1"/>
    <xf numFmtId="164" fontId="0" fillId="7" borderId="51" xfId="1" applyFont="1" applyFill="1" applyBorder="1"/>
    <xf numFmtId="0" fontId="6" fillId="15" borderId="27" xfId="0" applyFont="1" applyFill="1" applyBorder="1" applyAlignment="1">
      <alignment horizontal="center"/>
    </xf>
    <xf numFmtId="167" fontId="17" fillId="15" borderId="29" xfId="0" applyNumberFormat="1" applyFont="1" applyFill="1" applyBorder="1"/>
    <xf numFmtId="167" fontId="17" fillId="15" borderId="32" xfId="0" applyNumberFormat="1" applyFont="1" applyFill="1" applyBorder="1"/>
    <xf numFmtId="164" fontId="2" fillId="7" borderId="52" xfId="1" applyFont="1" applyFill="1" applyBorder="1" applyProtection="1">
      <protection locked="0"/>
    </xf>
    <xf numFmtId="164" fontId="2" fillId="7" borderId="53" xfId="1" applyFont="1" applyFill="1" applyBorder="1" applyProtection="1">
      <protection locked="0"/>
    </xf>
    <xf numFmtId="2" fontId="2" fillId="7" borderId="0" xfId="1" applyNumberFormat="1" applyFont="1" applyFill="1" applyBorder="1"/>
    <xf numFmtId="0" fontId="1" fillId="7" borderId="0" xfId="0" applyFont="1" applyFill="1" applyAlignment="1">
      <alignment horizontal="center"/>
    </xf>
    <xf numFmtId="3" fontId="2" fillId="7" borderId="10" xfId="1" applyNumberFormat="1" applyFont="1" applyFill="1" applyBorder="1"/>
    <xf numFmtId="3" fontId="0" fillId="7" borderId="1" xfId="0" applyNumberFormat="1" applyFill="1" applyBorder="1"/>
    <xf numFmtId="164" fontId="7" fillId="7" borderId="0" xfId="1" applyFont="1" applyFill="1" applyBorder="1" applyAlignment="1">
      <alignment horizontal="left"/>
    </xf>
    <xf numFmtId="0" fontId="0" fillId="7" borderId="15" xfId="0" applyFill="1" applyBorder="1"/>
    <xf numFmtId="0" fontId="0" fillId="6" borderId="15" xfId="0" applyFill="1" applyBorder="1"/>
    <xf numFmtId="0" fontId="13" fillId="7" borderId="25" xfId="0" applyFont="1" applyFill="1" applyBorder="1"/>
    <xf numFmtId="0" fontId="2" fillId="2" borderId="58" xfId="0" applyFont="1" applyFill="1" applyBorder="1" applyAlignment="1">
      <alignment horizontal="center"/>
    </xf>
    <xf numFmtId="0" fontId="7" fillId="7" borderId="30" xfId="0" applyFont="1" applyFill="1" applyBorder="1" applyAlignment="1" applyProtection="1">
      <alignment vertical="top"/>
      <protection locked="0"/>
    </xf>
    <xf numFmtId="166" fontId="2" fillId="7" borderId="61" xfId="1" applyNumberFormat="1" applyFont="1" applyFill="1" applyBorder="1"/>
    <xf numFmtId="166" fontId="2" fillId="7" borderId="1" xfId="1" applyNumberFormat="1" applyFont="1" applyFill="1" applyBorder="1"/>
    <xf numFmtId="0" fontId="19" fillId="10" borderId="28" xfId="0" applyFont="1" applyFill="1" applyBorder="1" applyAlignment="1">
      <alignment horizontal="left"/>
    </xf>
    <xf numFmtId="0" fontId="6" fillId="10" borderId="28" xfId="0" applyFont="1" applyFill="1" applyBorder="1" applyAlignment="1">
      <alignment horizontal="left"/>
    </xf>
    <xf numFmtId="0" fontId="6" fillId="10" borderId="28" xfId="0" quotePrefix="1" applyFont="1" applyFill="1" applyBorder="1" applyAlignment="1">
      <alignment horizontal="left"/>
    </xf>
    <xf numFmtId="0" fontId="0" fillId="10" borderId="28" xfId="0" applyFill="1" applyBorder="1" applyAlignment="1">
      <alignment horizontal="left"/>
    </xf>
    <xf numFmtId="0" fontId="0" fillId="10" borderId="30" xfId="0" applyFill="1" applyBorder="1" applyAlignment="1">
      <alignment horizontal="left"/>
    </xf>
    <xf numFmtId="0" fontId="0" fillId="7" borderId="0" xfId="0" applyFill="1" applyBorder="1" applyAlignment="1">
      <alignment horizontal="right"/>
    </xf>
    <xf numFmtId="164" fontId="0" fillId="10" borderId="63" xfId="1" applyFont="1" applyFill="1" applyBorder="1"/>
    <xf numFmtId="0" fontId="6" fillId="10" borderId="29" xfId="0" quotePrefix="1" applyFont="1" applyFill="1" applyBorder="1" applyAlignment="1">
      <alignment horizontal="right"/>
    </xf>
    <xf numFmtId="164" fontId="0" fillId="10" borderId="29" xfId="1" applyFont="1" applyFill="1" applyBorder="1"/>
    <xf numFmtId="0" fontId="0" fillId="7" borderId="26" xfId="0" applyFill="1" applyBorder="1"/>
    <xf numFmtId="0" fontId="0" fillId="7" borderId="31" xfId="0" applyFill="1" applyBorder="1"/>
    <xf numFmtId="166" fontId="2" fillId="7" borderId="59" xfId="1" applyNumberFormat="1" applyFont="1" applyFill="1" applyBorder="1"/>
    <xf numFmtId="166" fontId="2" fillId="7" borderId="60" xfId="1" applyNumberFormat="1" applyFont="1" applyFill="1" applyBorder="1"/>
    <xf numFmtId="166" fontId="2" fillId="7" borderId="62" xfId="1" applyNumberFormat="1" applyFont="1" applyFill="1" applyBorder="1"/>
    <xf numFmtId="0" fontId="2" fillId="5" borderId="10" xfId="1" applyNumberFormat="1" applyFont="1" applyFill="1" applyBorder="1" applyAlignment="1" applyProtection="1">
      <alignment horizontal="center"/>
      <protection locked="0"/>
    </xf>
    <xf numFmtId="0" fontId="2" fillId="5" borderId="10" xfId="0" applyNumberFormat="1" applyFont="1" applyFill="1" applyBorder="1" applyAlignment="1" applyProtection="1">
      <alignment horizontal="center"/>
      <protection locked="0"/>
    </xf>
    <xf numFmtId="0" fontId="2" fillId="5" borderId="12" xfId="1" applyNumberFormat="1" applyFont="1" applyFill="1" applyBorder="1" applyAlignment="1" applyProtection="1">
      <alignment horizontal="center"/>
      <protection locked="0"/>
    </xf>
    <xf numFmtId="0" fontId="2" fillId="5" borderId="12" xfId="0" applyNumberFormat="1" applyFont="1" applyFill="1" applyBorder="1" applyAlignment="1" applyProtection="1">
      <alignment horizontal="center"/>
      <protection locked="0"/>
    </xf>
    <xf numFmtId="0" fontId="1" fillId="16" borderId="39" xfId="0" applyNumberFormat="1" applyFont="1" applyFill="1" applyBorder="1" applyProtection="1"/>
    <xf numFmtId="168" fontId="19" fillId="10" borderId="0" xfId="0" applyNumberFormat="1" applyFont="1" applyFill="1" applyBorder="1"/>
    <xf numFmtId="168" fontId="19" fillId="10" borderId="29" xfId="0" applyNumberFormat="1" applyFont="1" applyFill="1" applyBorder="1"/>
    <xf numFmtId="0" fontId="0" fillId="9" borderId="2" xfId="0" applyNumberFormat="1" applyFill="1" applyBorder="1"/>
    <xf numFmtId="164" fontId="0" fillId="14" borderId="65" xfId="1" applyFont="1" applyFill="1" applyBorder="1" applyProtection="1"/>
    <xf numFmtId="0" fontId="0" fillId="14" borderId="65" xfId="0" applyFill="1" applyBorder="1" applyProtection="1"/>
    <xf numFmtId="164" fontId="6" fillId="14" borderId="64" xfId="1" applyFont="1" applyFill="1" applyBorder="1"/>
    <xf numFmtId="164" fontId="0" fillId="18" borderId="42" xfId="1" applyFont="1" applyFill="1" applyBorder="1" applyProtection="1"/>
    <xf numFmtId="164" fontId="0" fillId="18" borderId="0" xfId="1" applyFont="1" applyFill="1" applyBorder="1" applyProtection="1"/>
    <xf numFmtId="0" fontId="0" fillId="18" borderId="45" xfId="0" applyFill="1" applyBorder="1" applyProtection="1"/>
    <xf numFmtId="164" fontId="0" fillId="18" borderId="43" xfId="1" applyFont="1" applyFill="1" applyBorder="1" applyProtection="1"/>
    <xf numFmtId="164" fontId="0" fillId="18" borderId="44" xfId="1" applyFont="1" applyFill="1" applyBorder="1" applyProtection="1"/>
    <xf numFmtId="0" fontId="0" fillId="18" borderId="0" xfId="0" applyFill="1" applyBorder="1" applyProtection="1"/>
    <xf numFmtId="164" fontId="0" fillId="18" borderId="45" xfId="1" applyFont="1" applyFill="1" applyBorder="1" applyProtection="1"/>
    <xf numFmtId="164" fontId="0" fillId="18" borderId="46" xfId="1" applyFont="1" applyFill="1" applyBorder="1" applyProtection="1"/>
    <xf numFmtId="0" fontId="0" fillId="0" borderId="14" xfId="0" applyNumberFormat="1" applyBorder="1"/>
    <xf numFmtId="0" fontId="6" fillId="7" borderId="0" xfId="0" applyNumberFormat="1" applyFont="1" applyFill="1" applyBorder="1" applyAlignment="1">
      <alignment vertical="center"/>
    </xf>
    <xf numFmtId="0" fontId="6" fillId="7" borderId="0" xfId="0" applyFont="1" applyFill="1" applyBorder="1" applyAlignment="1">
      <alignment vertical="center"/>
    </xf>
    <xf numFmtId="0" fontId="16" fillId="3" borderId="29" xfId="0" applyNumberFormat="1" applyFont="1" applyFill="1" applyBorder="1"/>
    <xf numFmtId="0" fontId="6" fillId="5" borderId="66" xfId="0" applyNumberFormat="1" applyFont="1" applyFill="1" applyBorder="1" applyAlignment="1">
      <alignment vertical="center"/>
    </xf>
    <xf numFmtId="0" fontId="6" fillId="5" borderId="67" xfId="0" applyNumberFormat="1" applyFont="1" applyFill="1" applyBorder="1" applyAlignment="1">
      <alignment vertical="center"/>
    </xf>
    <xf numFmtId="0" fontId="6" fillId="13" borderId="66" xfId="0" applyFont="1" applyFill="1" applyBorder="1" applyAlignment="1">
      <alignment vertical="center"/>
    </xf>
    <xf numFmtId="0" fontId="6" fillId="13" borderId="67" xfId="0" applyFont="1" applyFill="1" applyBorder="1" applyAlignment="1">
      <alignment vertical="center"/>
    </xf>
    <xf numFmtId="0" fontId="0" fillId="5" borderId="9" xfId="0" applyNumberFormat="1" applyFill="1" applyBorder="1" applyProtection="1">
      <protection locked="0"/>
    </xf>
    <xf numFmtId="0" fontId="0" fillId="5" borderId="12" xfId="0" applyNumberFormat="1" applyFill="1" applyBorder="1"/>
    <xf numFmtId="0" fontId="6" fillId="5" borderId="12" xfId="0" applyNumberFormat="1" applyFont="1" applyFill="1" applyBorder="1" applyAlignment="1">
      <alignment horizontal="left" vertical="top" wrapText="1"/>
    </xf>
    <xf numFmtId="0" fontId="27" fillId="0" borderId="0" xfId="0" applyFont="1"/>
    <xf numFmtId="0" fontId="29" fillId="0" borderId="0" xfId="0" applyFont="1" applyAlignment="1">
      <alignment horizontal="center" wrapText="1"/>
    </xf>
    <xf numFmtId="0" fontId="29" fillId="0" borderId="0" xfId="0" applyFont="1" applyAlignment="1">
      <alignment horizontal="right"/>
    </xf>
    <xf numFmtId="3" fontId="27" fillId="0" borderId="0" xfId="0" applyNumberFormat="1" applyFont="1"/>
    <xf numFmtId="0" fontId="25" fillId="0" borderId="0" xfId="0" applyFont="1"/>
    <xf numFmtId="3" fontId="25" fillId="0" borderId="0" xfId="0" applyNumberFormat="1" applyFont="1"/>
    <xf numFmtId="0" fontId="30" fillId="0" borderId="0" xfId="0" applyFont="1"/>
    <xf numFmtId="0" fontId="25" fillId="17" borderId="28" xfId="0" applyFont="1" applyFill="1" applyBorder="1"/>
    <xf numFmtId="0" fontId="25" fillId="17" borderId="0" xfId="0" applyFont="1" applyFill="1" applyBorder="1"/>
    <xf numFmtId="0" fontId="25" fillId="17" borderId="0" xfId="0" applyFont="1" applyFill="1" applyBorder="1" applyAlignment="1">
      <alignment horizontal="center"/>
    </xf>
    <xf numFmtId="0" fontId="0" fillId="17" borderId="0" xfId="0" applyFill="1" applyBorder="1"/>
    <xf numFmtId="0" fontId="0" fillId="17" borderId="28" xfId="0" applyFill="1" applyBorder="1"/>
    <xf numFmtId="0" fontId="31" fillId="17" borderId="28" xfId="0" applyFont="1" applyFill="1" applyBorder="1"/>
    <xf numFmtId="0" fontId="0" fillId="17" borderId="0" xfId="0" applyFill="1" applyBorder="1" applyAlignment="1">
      <alignment horizontal="center"/>
    </xf>
    <xf numFmtId="0" fontId="0" fillId="17" borderId="30" xfId="0" applyFill="1" applyBorder="1"/>
    <xf numFmtId="0" fontId="0" fillId="17" borderId="31" xfId="0" applyFill="1" applyBorder="1"/>
    <xf numFmtId="0" fontId="0" fillId="7" borderId="28" xfId="0" applyFill="1" applyBorder="1"/>
    <xf numFmtId="0" fontId="34" fillId="17" borderId="26" xfId="0" applyFont="1" applyFill="1" applyBorder="1" applyAlignment="1">
      <alignment horizontal="center"/>
    </xf>
    <xf numFmtId="0" fontId="0" fillId="19" borderId="0" xfId="0" applyFill="1"/>
    <xf numFmtId="3" fontId="39" fillId="19" borderId="0" xfId="0" applyNumberFormat="1" applyFont="1" applyFill="1" applyBorder="1" applyAlignment="1">
      <alignment horizontal="right"/>
    </xf>
    <xf numFmtId="0" fontId="27" fillId="7" borderId="28" xfId="0" applyFont="1" applyFill="1" applyBorder="1"/>
    <xf numFmtId="3" fontId="39" fillId="7" borderId="0" xfId="0" applyNumberFormat="1" applyFont="1" applyFill="1" applyBorder="1" applyAlignment="1">
      <alignment horizontal="right"/>
    </xf>
    <xf numFmtId="0" fontId="35" fillId="11" borderId="51" xfId="0" applyFont="1" applyFill="1" applyBorder="1" applyAlignment="1">
      <alignment horizontal="right"/>
    </xf>
    <xf numFmtId="0" fontId="27" fillId="7" borderId="0" xfId="0" applyFont="1" applyFill="1" applyBorder="1"/>
    <xf numFmtId="0" fontId="27" fillId="7" borderId="0" xfId="0" applyFont="1" applyFill="1" applyBorder="1" applyAlignment="1">
      <alignment horizontal="left"/>
    </xf>
    <xf numFmtId="0" fontId="35" fillId="5" borderId="51" xfId="0" applyFont="1" applyFill="1" applyBorder="1" applyAlignment="1">
      <alignment horizontal="right"/>
    </xf>
    <xf numFmtId="0" fontId="27" fillId="7" borderId="0" xfId="0" applyFont="1" applyFill="1" applyBorder="1" applyAlignment="1">
      <alignment horizontal="center"/>
    </xf>
    <xf numFmtId="0" fontId="28" fillId="7" borderId="0" xfId="0" applyFont="1" applyFill="1" applyBorder="1" applyAlignment="1">
      <alignment wrapText="1"/>
    </xf>
    <xf numFmtId="0" fontId="24" fillId="7" borderId="54" xfId="3" applyFill="1"/>
    <xf numFmtId="0" fontId="30" fillId="7" borderId="0" xfId="0" applyFont="1" applyFill="1"/>
    <xf numFmtId="3" fontId="27" fillId="7" borderId="0" xfId="0" applyNumberFormat="1" applyFont="1" applyFill="1" applyBorder="1" applyAlignment="1">
      <alignment horizontal="right"/>
    </xf>
    <xf numFmtId="3" fontId="29" fillId="7" borderId="0" xfId="0" applyNumberFormat="1" applyFont="1" applyFill="1" applyBorder="1" applyAlignment="1" applyProtection="1">
      <alignment horizontal="right"/>
    </xf>
    <xf numFmtId="0" fontId="29" fillId="7" borderId="0" xfId="0" applyFont="1" applyFill="1" applyBorder="1" applyAlignment="1">
      <alignment horizontal="left"/>
    </xf>
    <xf numFmtId="3" fontId="27" fillId="7" borderId="0" xfId="0" applyNumberFormat="1" applyFont="1" applyFill="1" applyBorder="1" applyAlignment="1" applyProtection="1">
      <alignment horizontal="right"/>
      <protection locked="0"/>
    </xf>
    <xf numFmtId="0" fontId="27" fillId="7" borderId="0" xfId="0" applyFont="1" applyFill="1" applyBorder="1" applyAlignment="1">
      <alignment vertical="top" wrapText="1"/>
    </xf>
    <xf numFmtId="3" fontId="27" fillId="7" borderId="0" xfId="0" applyNumberFormat="1" applyFont="1" applyFill="1" applyBorder="1" applyAlignment="1" applyProtection="1">
      <alignment horizontal="right" vertical="top" wrapText="1"/>
      <protection locked="0"/>
    </xf>
    <xf numFmtId="3" fontId="27" fillId="7" borderId="0" xfId="0" applyNumberFormat="1" applyFont="1" applyFill="1" applyBorder="1" applyAlignment="1" applyProtection="1">
      <alignment horizontal="right"/>
    </xf>
    <xf numFmtId="0" fontId="29" fillId="7" borderId="0" xfId="0" applyFont="1" applyFill="1" applyAlignment="1">
      <alignment horizontal="center" wrapText="1"/>
    </xf>
    <xf numFmtId="0" fontId="29" fillId="7" borderId="0" xfId="0" applyFont="1" applyFill="1" applyAlignment="1">
      <alignment horizontal="right"/>
    </xf>
    <xf numFmtId="0" fontId="27" fillId="7" borderId="0" xfId="0" applyFont="1" applyFill="1"/>
    <xf numFmtId="3" fontId="27" fillId="7" borderId="0" xfId="0" applyNumberFormat="1" applyFont="1" applyFill="1"/>
    <xf numFmtId="3" fontId="25" fillId="7" borderId="0" xfId="0" applyNumberFormat="1" applyFont="1" applyFill="1"/>
    <xf numFmtId="0" fontId="25" fillId="7" borderId="0" xfId="0" applyFont="1" applyFill="1"/>
    <xf numFmtId="9" fontId="28" fillId="7" borderId="0" xfId="0" applyNumberFormat="1" applyFont="1" applyFill="1" applyBorder="1" applyAlignment="1">
      <alignment vertical="top" wrapText="1"/>
    </xf>
    <xf numFmtId="3" fontId="29" fillId="7" borderId="0" xfId="0" applyNumberFormat="1" applyFont="1" applyFill="1" applyBorder="1" applyAlignment="1">
      <alignment horizontal="right"/>
    </xf>
    <xf numFmtId="0" fontId="31" fillId="7" borderId="0" xfId="0" applyFont="1" applyFill="1"/>
    <xf numFmtId="0" fontId="34" fillId="5" borderId="27" xfId="0" applyFont="1" applyFill="1" applyBorder="1" applyAlignment="1">
      <alignment horizontal="center"/>
    </xf>
    <xf numFmtId="0" fontId="0" fillId="5" borderId="29" xfId="0" applyFill="1" applyBorder="1"/>
    <xf numFmtId="0" fontId="0" fillId="5" borderId="32" xfId="0" applyFill="1" applyBorder="1"/>
    <xf numFmtId="0" fontId="1" fillId="7" borderId="0" xfId="0" applyFont="1" applyFill="1"/>
    <xf numFmtId="0" fontId="40" fillId="0" borderId="0" xfId="0" applyFont="1" applyBorder="1" applyAlignment="1">
      <alignment horizontal="right"/>
    </xf>
    <xf numFmtId="0" fontId="0" fillId="19" borderId="0" xfId="0" applyFill="1" applyBorder="1"/>
    <xf numFmtId="3" fontId="27" fillId="17" borderId="0" xfId="0" applyNumberFormat="1" applyFont="1" applyFill="1" applyBorder="1" applyAlignment="1">
      <alignment horizontal="right"/>
    </xf>
    <xf numFmtId="3" fontId="29" fillId="17" borderId="0" xfId="0" applyNumberFormat="1" applyFont="1" applyFill="1" applyBorder="1" applyAlignment="1" applyProtection="1">
      <alignment horizontal="right"/>
    </xf>
    <xf numFmtId="0" fontId="1" fillId="17" borderId="0" xfId="0" applyFont="1" applyFill="1" applyBorder="1"/>
    <xf numFmtId="0" fontId="1" fillId="17" borderId="26" xfId="0" applyFont="1" applyFill="1" applyBorder="1"/>
    <xf numFmtId="0" fontId="37" fillId="17" borderId="26" xfId="0" applyFont="1" applyFill="1" applyBorder="1"/>
    <xf numFmtId="0" fontId="0" fillId="7" borderId="27" xfId="0" applyFill="1" applyBorder="1"/>
    <xf numFmtId="0" fontId="0" fillId="7" borderId="29" xfId="0" applyFill="1" applyBorder="1"/>
    <xf numFmtId="0" fontId="29" fillId="7" borderId="29" xfId="0" applyFont="1" applyFill="1" applyBorder="1" applyAlignment="1">
      <alignment horizontal="right"/>
    </xf>
    <xf numFmtId="0" fontId="27" fillId="7" borderId="29" xfId="0" applyFont="1" applyFill="1" applyBorder="1"/>
    <xf numFmtId="3" fontId="27" fillId="7" borderId="29" xfId="0" applyNumberFormat="1" applyFont="1" applyFill="1" applyBorder="1"/>
    <xf numFmtId="0" fontId="29" fillId="17" borderId="28" xfId="0" applyFont="1" applyFill="1" applyBorder="1" applyAlignment="1">
      <alignment horizontal="left" vertical="top" wrapText="1"/>
    </xf>
    <xf numFmtId="0" fontId="38" fillId="7" borderId="68" xfId="0" applyFont="1" applyFill="1" applyBorder="1"/>
    <xf numFmtId="0" fontId="27" fillId="17" borderId="28" xfId="0" applyFont="1" applyFill="1" applyBorder="1" applyAlignment="1">
      <alignment horizontal="left" vertical="top" wrapText="1"/>
    </xf>
    <xf numFmtId="0" fontId="38" fillId="7" borderId="60" xfId="0" applyFont="1" applyFill="1" applyBorder="1" applyAlignment="1">
      <alignment horizontal="right"/>
    </xf>
    <xf numFmtId="0" fontId="39" fillId="19" borderId="69" xfId="0" applyFont="1" applyFill="1" applyBorder="1" applyAlignment="1">
      <alignment horizontal="right"/>
    </xf>
    <xf numFmtId="0" fontId="39" fillId="7" borderId="29" xfId="0" applyFont="1" applyFill="1" applyBorder="1" applyAlignment="1">
      <alignment horizontal="right"/>
    </xf>
    <xf numFmtId="0" fontId="38" fillId="0" borderId="68" xfId="0" applyFont="1" applyBorder="1"/>
    <xf numFmtId="0" fontId="27" fillId="17" borderId="28" xfId="0" applyFont="1" applyFill="1" applyBorder="1" applyAlignment="1">
      <alignment horizontal="left"/>
    </xf>
    <xf numFmtId="0" fontId="38" fillId="0" borderId="60" xfId="0" applyFont="1" applyBorder="1" applyAlignment="1">
      <alignment horizontal="right"/>
    </xf>
    <xf numFmtId="0" fontId="1" fillId="17" borderId="28" xfId="0" applyFont="1" applyFill="1" applyBorder="1"/>
    <xf numFmtId="3" fontId="27" fillId="17" borderId="31" xfId="0" applyNumberFormat="1" applyFont="1" applyFill="1" applyBorder="1" applyAlignment="1">
      <alignment horizontal="right"/>
    </xf>
    <xf numFmtId="0" fontId="27" fillId="7" borderId="31" xfId="0" applyFont="1" applyFill="1" applyBorder="1" applyAlignment="1">
      <alignment horizontal="center"/>
    </xf>
    <xf numFmtId="0" fontId="28" fillId="7" borderId="31" xfId="0" applyFont="1" applyFill="1" applyBorder="1" applyAlignment="1">
      <alignment wrapText="1"/>
    </xf>
    <xf numFmtId="0" fontId="0" fillId="19" borderId="31" xfId="0" applyFill="1" applyBorder="1"/>
    <xf numFmtId="3" fontId="39" fillId="19" borderId="31" xfId="0" applyNumberFormat="1" applyFont="1" applyFill="1" applyBorder="1" applyAlignment="1">
      <alignment horizontal="right"/>
    </xf>
    <xf numFmtId="0" fontId="39" fillId="19" borderId="62" xfId="0" applyFont="1" applyFill="1" applyBorder="1" applyAlignment="1">
      <alignment horizontal="right"/>
    </xf>
    <xf numFmtId="0" fontId="41" fillId="17" borderId="25" xfId="0" applyFont="1" applyFill="1" applyBorder="1"/>
    <xf numFmtId="0" fontId="41" fillId="17" borderId="28" xfId="0" applyFont="1" applyFill="1" applyBorder="1"/>
    <xf numFmtId="2" fontId="0" fillId="17" borderId="31" xfId="0" applyNumberFormat="1" applyFill="1" applyBorder="1" applyAlignment="1">
      <alignment horizontal="center"/>
    </xf>
    <xf numFmtId="0" fontId="0" fillId="17" borderId="70" xfId="0" applyFill="1" applyBorder="1"/>
    <xf numFmtId="0" fontId="0" fillId="17" borderId="8" xfId="0" applyFill="1" applyBorder="1"/>
    <xf numFmtId="0" fontId="0" fillId="5" borderId="67" xfId="0" applyFill="1" applyBorder="1"/>
    <xf numFmtId="2" fontId="0" fillId="17" borderId="8" xfId="0" applyNumberFormat="1" applyFill="1" applyBorder="1" applyAlignment="1">
      <alignment horizontal="center"/>
    </xf>
    <xf numFmtId="0" fontId="0" fillId="17" borderId="71" xfId="0" applyFill="1" applyBorder="1"/>
    <xf numFmtId="2" fontId="0" fillId="17" borderId="14" xfId="0" applyNumberFormat="1" applyFill="1" applyBorder="1" applyAlignment="1">
      <alignment horizontal="center"/>
    </xf>
    <xf numFmtId="0" fontId="0" fillId="5" borderId="63" xfId="0" applyFill="1" applyBorder="1"/>
    <xf numFmtId="0" fontId="0" fillId="17" borderId="8" xfId="0" applyFill="1" applyBorder="1" applyAlignment="1">
      <alignment horizontal="center"/>
    </xf>
    <xf numFmtId="17" fontId="1" fillId="2" borderId="72" xfId="0" applyNumberFormat="1" applyFont="1" applyFill="1" applyBorder="1" applyAlignment="1">
      <alignment horizontal="center"/>
    </xf>
    <xf numFmtId="0" fontId="1" fillId="2" borderId="73" xfId="0" applyFont="1" applyFill="1" applyBorder="1" applyAlignment="1">
      <alignment horizontal="center"/>
    </xf>
    <xf numFmtId="0" fontId="1" fillId="2" borderId="72" xfId="0" applyFont="1" applyFill="1" applyBorder="1" applyAlignment="1">
      <alignment horizontal="center"/>
    </xf>
    <xf numFmtId="0" fontId="35" fillId="7" borderId="31" xfId="0" applyFont="1" applyFill="1" applyBorder="1" applyAlignment="1">
      <alignment horizontal="right"/>
    </xf>
    <xf numFmtId="0" fontId="35" fillId="11" borderId="31" xfId="0" applyFont="1" applyFill="1" applyBorder="1" applyAlignment="1">
      <alignment horizontal="right"/>
    </xf>
    <xf numFmtId="0" fontId="27" fillId="17" borderId="71" xfId="0" applyFont="1" applyFill="1" applyBorder="1" applyAlignment="1">
      <alignment horizontal="left" wrapText="1"/>
    </xf>
    <xf numFmtId="0" fontId="1" fillId="17" borderId="14" xfId="0" applyFont="1" applyFill="1" applyBorder="1"/>
    <xf numFmtId="0" fontId="27" fillId="17" borderId="14" xfId="0" applyFont="1" applyFill="1" applyBorder="1" applyAlignment="1">
      <alignment horizontal="left" wrapText="1"/>
    </xf>
    <xf numFmtId="0" fontId="35" fillId="5" borderId="14" xfId="0" applyFont="1" applyFill="1" applyBorder="1" applyAlignment="1">
      <alignment horizontal="right" wrapText="1"/>
    </xf>
    <xf numFmtId="0" fontId="35" fillId="5" borderId="14" xfId="0" applyFont="1" applyFill="1" applyBorder="1"/>
    <xf numFmtId="0" fontId="35" fillId="11" borderId="14" xfId="0" applyFont="1" applyFill="1" applyBorder="1"/>
    <xf numFmtId="0" fontId="36" fillId="11" borderId="14" xfId="0" applyFont="1" applyFill="1" applyBorder="1" applyAlignment="1">
      <alignment horizontal="center"/>
    </xf>
    <xf numFmtId="3" fontId="27" fillId="17" borderId="14" xfId="0" applyNumberFormat="1" applyFont="1" applyFill="1" applyBorder="1" applyAlignment="1">
      <alignment horizontal="right"/>
    </xf>
    <xf numFmtId="0" fontId="35" fillId="5" borderId="14" xfId="0" applyFont="1" applyFill="1" applyBorder="1" applyAlignment="1">
      <alignment horizontal="right"/>
    </xf>
    <xf numFmtId="0" fontId="35" fillId="5" borderId="14" xfId="0" applyFont="1" applyFill="1" applyBorder="1" applyAlignment="1">
      <alignment vertical="top" wrapText="1"/>
    </xf>
    <xf numFmtId="0" fontId="36" fillId="11" borderId="14" xfId="0" applyFont="1" applyFill="1" applyBorder="1" applyAlignment="1">
      <alignment horizontal="right"/>
    </xf>
    <xf numFmtId="0" fontId="27" fillId="17" borderId="71" xfId="0" applyFont="1" applyFill="1" applyBorder="1"/>
    <xf numFmtId="3" fontId="29" fillId="17" borderId="14" xfId="0" applyNumberFormat="1" applyFont="1" applyFill="1" applyBorder="1" applyAlignment="1" applyProtection="1">
      <alignment horizontal="right"/>
    </xf>
    <xf numFmtId="0" fontId="27" fillId="17" borderId="71" xfId="0" applyFont="1" applyFill="1" applyBorder="1" applyAlignment="1">
      <alignment horizontal="left"/>
    </xf>
    <xf numFmtId="17" fontId="1" fillId="2" borderId="10" xfId="0" applyNumberFormat="1" applyFont="1" applyFill="1" applyBorder="1" applyAlignment="1">
      <alignment horizontal="center"/>
    </xf>
    <xf numFmtId="0" fontId="1" fillId="2" borderId="2" xfId="0" applyFont="1" applyFill="1" applyBorder="1" applyAlignment="1">
      <alignment horizontal="center"/>
    </xf>
    <xf numFmtId="0" fontId="1" fillId="2" borderId="10" xfId="0" applyFont="1" applyFill="1" applyBorder="1" applyAlignment="1">
      <alignment horizontal="center"/>
    </xf>
    <xf numFmtId="0" fontId="35" fillId="11" borderId="14" xfId="0" applyFont="1" applyFill="1" applyBorder="1" applyAlignment="1">
      <alignment horizontal="right" wrapText="1"/>
    </xf>
    <xf numFmtId="0" fontId="36" fillId="5" borderId="14" xfId="0" applyFont="1" applyFill="1" applyBorder="1" applyAlignment="1">
      <alignment horizontal="center"/>
    </xf>
    <xf numFmtId="0" fontId="35" fillId="11" borderId="14" xfId="0" applyFont="1" applyFill="1" applyBorder="1" applyAlignment="1">
      <alignment horizontal="right"/>
    </xf>
    <xf numFmtId="0" fontId="36" fillId="5" borderId="14" xfId="0" applyFont="1" applyFill="1" applyBorder="1" applyAlignment="1">
      <alignment horizontal="right"/>
    </xf>
    <xf numFmtId="0" fontId="35" fillId="11" borderId="14" xfId="0" applyFont="1" applyFill="1" applyBorder="1" applyAlignment="1">
      <alignment vertical="top" wrapText="1"/>
    </xf>
    <xf numFmtId="0" fontId="0" fillId="5" borderId="0" xfId="0" applyFill="1" applyBorder="1"/>
    <xf numFmtId="0" fontId="0" fillId="5" borderId="14" xfId="0" applyFill="1" applyBorder="1"/>
    <xf numFmtId="0" fontId="0" fillId="5" borderId="31" xfId="0" applyFill="1" applyBorder="1"/>
    <xf numFmtId="0" fontId="0" fillId="5" borderId="27" xfId="0" applyFill="1" applyBorder="1"/>
    <xf numFmtId="0" fontId="6" fillId="5" borderId="0" xfId="0" applyNumberFormat="1" applyFont="1" applyFill="1" applyBorder="1" applyAlignment="1">
      <alignment vertical="center"/>
    </xf>
    <xf numFmtId="0" fontId="8" fillId="7" borderId="0" xfId="0" applyNumberFormat="1" applyFont="1" applyFill="1" applyBorder="1" applyAlignment="1">
      <alignment horizontal="left" vertical="top" wrapText="1"/>
    </xf>
    <xf numFmtId="0" fontId="6" fillId="5" borderId="26" xfId="0" applyNumberFormat="1" applyFont="1" applyFill="1" applyBorder="1" applyAlignment="1">
      <alignment vertical="center"/>
    </xf>
    <xf numFmtId="0" fontId="6" fillId="5" borderId="27" xfId="0" applyNumberFormat="1" applyFont="1" applyFill="1" applyBorder="1" applyAlignment="1">
      <alignment vertical="center"/>
    </xf>
    <xf numFmtId="0" fontId="6" fillId="5" borderId="29" xfId="0" applyNumberFormat="1" applyFont="1" applyFill="1" applyBorder="1" applyAlignment="1">
      <alignment vertical="center"/>
    </xf>
    <xf numFmtId="0" fontId="6" fillId="13" borderId="31" xfId="0" applyFont="1" applyFill="1" applyBorder="1" applyAlignment="1">
      <alignment vertical="center"/>
    </xf>
    <xf numFmtId="0" fontId="6" fillId="13" borderId="32" xfId="0" applyFont="1" applyFill="1" applyBorder="1" applyAlignment="1">
      <alignment vertical="center"/>
    </xf>
    <xf numFmtId="0" fontId="6" fillId="5" borderId="73" xfId="0" applyNumberFormat="1" applyFont="1" applyFill="1" applyBorder="1" applyAlignment="1">
      <alignment vertical="center"/>
    </xf>
    <xf numFmtId="0" fontId="6" fillId="5" borderId="5" xfId="0" applyNumberFormat="1" applyFont="1" applyFill="1" applyBorder="1" applyAlignment="1">
      <alignment vertical="center"/>
    </xf>
    <xf numFmtId="0" fontId="1" fillId="7" borderId="0" xfId="0" applyNumberFormat="1" applyFont="1" applyFill="1" applyBorder="1" applyAlignment="1">
      <alignment vertical="center"/>
    </xf>
    <xf numFmtId="0" fontId="6" fillId="13" borderId="64" xfId="0" applyFont="1" applyFill="1" applyBorder="1" applyAlignment="1">
      <alignment vertical="center"/>
    </xf>
    <xf numFmtId="0" fontId="16" fillId="3" borderId="25" xfId="0" applyNumberFormat="1" applyFont="1" applyFill="1" applyBorder="1" applyAlignment="1">
      <alignment horizontal="right"/>
    </xf>
    <xf numFmtId="0" fontId="2" fillId="3" borderId="30" xfId="0" applyFont="1" applyFill="1" applyBorder="1"/>
    <xf numFmtId="0" fontId="39" fillId="19" borderId="7" xfId="0" applyFont="1" applyFill="1" applyBorder="1" applyAlignment="1">
      <alignment horizontal="right"/>
    </xf>
    <xf numFmtId="0" fontId="36" fillId="5" borderId="15" xfId="0" applyFont="1" applyFill="1" applyBorder="1" applyAlignment="1">
      <alignment horizontal="center"/>
    </xf>
    <xf numFmtId="0" fontId="36" fillId="5" borderId="15" xfId="0" applyFont="1" applyFill="1" applyBorder="1" applyAlignment="1">
      <alignment horizontal="right"/>
    </xf>
    <xf numFmtId="0" fontId="35" fillId="5" borderId="15" xfId="0" applyFont="1" applyFill="1" applyBorder="1"/>
    <xf numFmtId="0" fontId="35" fillId="7" borderId="74" xfId="0" applyFont="1" applyFill="1" applyBorder="1" applyAlignment="1">
      <alignment horizontal="right"/>
    </xf>
    <xf numFmtId="3" fontId="29" fillId="19" borderId="0" xfId="0" applyNumberFormat="1" applyFont="1" applyFill="1" applyBorder="1" applyAlignment="1" applyProtection="1">
      <alignment horizontal="right"/>
    </xf>
    <xf numFmtId="0" fontId="39" fillId="19" borderId="9" xfId="0" applyFont="1" applyFill="1" applyBorder="1" applyAlignment="1">
      <alignment horizontal="right"/>
    </xf>
    <xf numFmtId="0" fontId="38" fillId="7" borderId="56" xfId="0" applyFont="1" applyFill="1" applyBorder="1" applyAlignment="1">
      <alignment horizontal="right"/>
    </xf>
    <xf numFmtId="0" fontId="39" fillId="19" borderId="8" xfId="0" applyFont="1" applyFill="1" applyBorder="1" applyAlignment="1">
      <alignment horizontal="right"/>
    </xf>
    <xf numFmtId="0" fontId="38" fillId="7" borderId="55" xfId="0" applyFont="1" applyFill="1" applyBorder="1" applyAlignment="1">
      <alignment horizontal="right"/>
    </xf>
    <xf numFmtId="0" fontId="38" fillId="7" borderId="75" xfId="0" applyFont="1" applyFill="1" applyBorder="1" applyAlignment="1">
      <alignment horizontal="right"/>
    </xf>
    <xf numFmtId="0" fontId="38" fillId="7" borderId="60" xfId="0" applyFont="1" applyFill="1" applyBorder="1"/>
    <xf numFmtId="0" fontId="39" fillId="7" borderId="60" xfId="0" applyFont="1" applyFill="1" applyBorder="1" applyAlignment="1">
      <alignment horizontal="right"/>
    </xf>
    <xf numFmtId="0" fontId="39" fillId="19" borderId="64" xfId="0" applyFont="1" applyFill="1" applyBorder="1" applyAlignment="1">
      <alignment horizontal="right"/>
    </xf>
    <xf numFmtId="0" fontId="39" fillId="19" borderId="31" xfId="0" applyFont="1" applyFill="1" applyBorder="1" applyAlignment="1">
      <alignment horizontal="right"/>
    </xf>
    <xf numFmtId="0" fontId="39" fillId="19" borderId="74" xfId="0" applyFont="1" applyFill="1" applyBorder="1" applyAlignment="1">
      <alignment horizontal="right"/>
    </xf>
    <xf numFmtId="0" fontId="39" fillId="7" borderId="62" xfId="0" applyFont="1" applyFill="1" applyBorder="1" applyAlignment="1">
      <alignment horizontal="right"/>
    </xf>
    <xf numFmtId="0" fontId="27" fillId="19" borderId="28" xfId="0" applyFont="1" applyFill="1" applyBorder="1" applyAlignment="1">
      <alignment horizontal="left" vertical="top" wrapText="1"/>
    </xf>
    <xf numFmtId="0" fontId="40" fillId="17" borderId="0" xfId="0" applyFont="1" applyFill="1" applyBorder="1" applyAlignment="1">
      <alignment horizontal="right"/>
    </xf>
    <xf numFmtId="0" fontId="27" fillId="19" borderId="30" xfId="0" applyFont="1" applyFill="1" applyBorder="1" applyAlignment="1">
      <alignment horizontal="left" vertical="top" wrapText="1"/>
    </xf>
    <xf numFmtId="3" fontId="29" fillId="19" borderId="31" xfId="0" applyNumberFormat="1" applyFont="1" applyFill="1" applyBorder="1" applyAlignment="1" applyProtection="1">
      <alignment horizontal="right"/>
    </xf>
    <xf numFmtId="0" fontId="38" fillId="11" borderId="55" xfId="0" applyFont="1" applyFill="1" applyBorder="1" applyAlignment="1">
      <alignment horizontal="right"/>
    </xf>
    <xf numFmtId="0" fontId="39" fillId="11" borderId="7" xfId="0" applyFont="1" applyFill="1" applyBorder="1" applyAlignment="1">
      <alignment horizontal="right"/>
    </xf>
    <xf numFmtId="0" fontId="39" fillId="11" borderId="64" xfId="0" applyFont="1" applyFill="1" applyBorder="1" applyAlignment="1">
      <alignment horizontal="right"/>
    </xf>
    <xf numFmtId="10" fontId="28" fillId="7" borderId="0" xfId="0" applyNumberFormat="1" applyFont="1" applyFill="1" applyBorder="1" applyAlignment="1">
      <alignment vertical="top" wrapText="1"/>
    </xf>
    <xf numFmtId="0" fontId="0" fillId="7" borderId="25" xfId="0" applyFill="1" applyBorder="1"/>
    <xf numFmtId="3" fontId="29" fillId="7" borderId="26" xfId="0" applyNumberFormat="1" applyFont="1" applyFill="1" applyBorder="1" applyAlignment="1" applyProtection="1">
      <alignment horizontal="right"/>
    </xf>
    <xf numFmtId="3" fontId="27" fillId="7" borderId="26" xfId="0" applyNumberFormat="1" applyFont="1" applyFill="1" applyBorder="1" applyAlignment="1">
      <alignment horizontal="right"/>
    </xf>
    <xf numFmtId="0" fontId="27" fillId="7" borderId="26" xfId="0" applyFont="1" applyFill="1" applyBorder="1" applyAlignment="1">
      <alignment horizontal="center"/>
    </xf>
    <xf numFmtId="0" fontId="28" fillId="7" borderId="26" xfId="0" applyFont="1" applyFill="1" applyBorder="1" applyAlignment="1">
      <alignment wrapText="1"/>
    </xf>
    <xf numFmtId="0" fontId="27" fillId="7" borderId="26" xfId="0" applyFont="1" applyFill="1" applyBorder="1"/>
    <xf numFmtId="0" fontId="27" fillId="7" borderId="27" xfId="0" applyFont="1" applyFill="1" applyBorder="1"/>
    <xf numFmtId="0" fontId="27" fillId="7" borderId="28" xfId="0" applyFont="1" applyFill="1" applyBorder="1" applyAlignment="1">
      <alignment horizontal="left"/>
    </xf>
    <xf numFmtId="0" fontId="29" fillId="7" borderId="0" xfId="0" applyFont="1" applyFill="1" applyBorder="1" applyAlignment="1">
      <alignment horizontal="right"/>
    </xf>
    <xf numFmtId="0" fontId="29" fillId="7" borderId="28" xfId="0" applyFont="1" applyFill="1" applyBorder="1" applyAlignment="1">
      <alignment horizontal="left"/>
    </xf>
    <xf numFmtId="0" fontId="27" fillId="7" borderId="28" xfId="0" applyFont="1" applyFill="1" applyBorder="1" applyAlignment="1">
      <alignment horizontal="left" vertical="top" wrapText="1"/>
    </xf>
    <xf numFmtId="0" fontId="27" fillId="7" borderId="28" xfId="0" applyFont="1" applyFill="1" applyBorder="1" applyAlignment="1">
      <alignment wrapText="1"/>
    </xf>
    <xf numFmtId="0" fontId="0" fillId="7" borderId="30" xfId="0" applyFill="1" applyBorder="1"/>
    <xf numFmtId="3" fontId="29" fillId="7" borderId="31" xfId="0" applyNumberFormat="1" applyFont="1" applyFill="1" applyBorder="1" applyAlignment="1" applyProtection="1">
      <alignment horizontal="right"/>
    </xf>
    <xf numFmtId="0" fontId="0" fillId="7" borderId="32" xfId="0" applyFill="1" applyBorder="1"/>
    <xf numFmtId="0" fontId="0" fillId="20" borderId="0" xfId="0" applyFill="1"/>
    <xf numFmtId="0" fontId="6" fillId="20" borderId="0" xfId="0" applyFont="1" applyFill="1"/>
    <xf numFmtId="0" fontId="0" fillId="20" borderId="2" xfId="0" applyFill="1" applyBorder="1"/>
    <xf numFmtId="0" fontId="6" fillId="20" borderId="3" xfId="0" applyFont="1" applyFill="1" applyBorder="1" applyAlignment="1">
      <alignment horizontal="center"/>
    </xf>
    <xf numFmtId="0" fontId="0" fillId="20" borderId="4" xfId="0" applyFill="1" applyBorder="1"/>
    <xf numFmtId="0" fontId="0" fillId="20" borderId="5" xfId="0" applyFill="1" applyBorder="1"/>
    <xf numFmtId="0" fontId="6" fillId="20" borderId="0" xfId="0" applyFont="1" applyFill="1" applyBorder="1" applyAlignment="1">
      <alignment horizontal="center"/>
    </xf>
    <xf numFmtId="0" fontId="0" fillId="20" borderId="6" xfId="0" applyFill="1" applyBorder="1"/>
    <xf numFmtId="0" fontId="6" fillId="20" borderId="5" xfId="0" applyFont="1" applyFill="1" applyBorder="1"/>
    <xf numFmtId="0" fontId="0" fillId="20" borderId="0" xfId="0" applyFill="1" applyBorder="1" applyAlignment="1">
      <alignment horizontal="center"/>
    </xf>
    <xf numFmtId="0" fontId="0" fillId="20" borderId="0" xfId="0" applyFill="1" applyBorder="1"/>
    <xf numFmtId="0" fontId="0" fillId="20" borderId="7" xfId="0" applyFill="1" applyBorder="1"/>
    <xf numFmtId="0" fontId="0" fillId="20" borderId="8" xfId="0" applyFill="1" applyBorder="1"/>
    <xf numFmtId="0" fontId="0" fillId="20" borderId="9" xfId="0" applyFill="1" applyBorder="1"/>
    <xf numFmtId="0" fontId="34" fillId="17" borderId="26" xfId="0" applyFont="1" applyFill="1" applyBorder="1" applyAlignment="1">
      <alignment horizontal="center"/>
    </xf>
    <xf numFmtId="0" fontId="8" fillId="13" borderId="2" xfId="0" applyNumberFormat="1" applyFont="1" applyFill="1" applyBorder="1" applyAlignment="1">
      <alignment horizontal="left" vertical="top" wrapText="1"/>
    </xf>
    <xf numFmtId="0" fontId="8" fillId="13" borderId="3" xfId="0" applyNumberFormat="1" applyFont="1" applyFill="1" applyBorder="1" applyAlignment="1">
      <alignment horizontal="left" vertical="top" wrapText="1"/>
    </xf>
    <xf numFmtId="0" fontId="8" fillId="13" borderId="4" xfId="0" applyNumberFormat="1" applyFont="1" applyFill="1" applyBorder="1" applyAlignment="1">
      <alignment horizontal="left" vertical="top" wrapText="1"/>
    </xf>
    <xf numFmtId="0" fontId="8" fillId="13" borderId="5" xfId="0" applyNumberFormat="1" applyFont="1" applyFill="1" applyBorder="1" applyAlignment="1">
      <alignment horizontal="left" vertical="top" wrapText="1"/>
    </xf>
    <xf numFmtId="0" fontId="8" fillId="13" borderId="0" xfId="0" applyNumberFormat="1" applyFont="1" applyFill="1" applyBorder="1" applyAlignment="1">
      <alignment horizontal="left" vertical="top" wrapText="1"/>
    </xf>
    <xf numFmtId="0" fontId="8" fillId="13" borderId="6" xfId="0" applyNumberFormat="1" applyFont="1" applyFill="1" applyBorder="1" applyAlignment="1">
      <alignment horizontal="left" vertical="top" wrapText="1"/>
    </xf>
    <xf numFmtId="0" fontId="28" fillId="7" borderId="0" xfId="0" applyFont="1" applyFill="1" applyBorder="1" applyAlignment="1">
      <alignment wrapText="1"/>
    </xf>
    <xf numFmtId="0" fontId="28" fillId="7" borderId="29" xfId="0" applyFont="1" applyFill="1" applyBorder="1" applyAlignment="1">
      <alignment wrapText="1"/>
    </xf>
    <xf numFmtId="9" fontId="28" fillId="7" borderId="0" xfId="0" applyNumberFormat="1" applyFont="1" applyFill="1" applyBorder="1" applyAlignment="1">
      <alignment vertical="top" wrapText="1"/>
    </xf>
    <xf numFmtId="9" fontId="28" fillId="7" borderId="29" xfId="0" applyNumberFormat="1" applyFont="1" applyFill="1" applyBorder="1" applyAlignment="1">
      <alignment vertical="top" wrapText="1"/>
    </xf>
    <xf numFmtId="10" fontId="28" fillId="7" borderId="0" xfId="0" applyNumberFormat="1" applyFont="1" applyFill="1" applyBorder="1" applyAlignment="1">
      <alignment vertical="top" wrapText="1"/>
    </xf>
    <xf numFmtId="10" fontId="28" fillId="7" borderId="29" xfId="0" applyNumberFormat="1" applyFont="1" applyFill="1" applyBorder="1" applyAlignment="1">
      <alignment vertical="top" wrapText="1"/>
    </xf>
    <xf numFmtId="0" fontId="8" fillId="13" borderId="7" xfId="0" applyNumberFormat="1" applyFont="1" applyFill="1" applyBorder="1" applyAlignment="1">
      <alignment horizontal="left" vertical="top" wrapText="1"/>
    </xf>
    <xf numFmtId="0" fontId="8" fillId="13" borderId="8" xfId="0" applyNumberFormat="1" applyFont="1" applyFill="1" applyBorder="1" applyAlignment="1">
      <alignment horizontal="left" vertical="top" wrapText="1"/>
    </xf>
    <xf numFmtId="0" fontId="8" fillId="13" borderId="9" xfId="0" applyNumberFormat="1" applyFont="1" applyFill="1" applyBorder="1" applyAlignment="1">
      <alignment horizontal="left" vertical="top" wrapText="1"/>
    </xf>
    <xf numFmtId="166" fontId="2" fillId="8" borderId="5" xfId="0" applyNumberFormat="1" applyFont="1" applyFill="1" applyBorder="1" applyProtection="1">
      <protection locked="0"/>
    </xf>
    <xf numFmtId="166" fontId="2" fillId="8" borderId="6" xfId="0" applyNumberFormat="1" applyFont="1" applyFill="1" applyBorder="1" applyProtection="1">
      <protection locked="0"/>
    </xf>
    <xf numFmtId="166" fontId="2" fillId="8" borderId="7" xfId="0" applyNumberFormat="1" applyFont="1" applyFill="1" applyBorder="1" applyProtection="1">
      <protection locked="0"/>
    </xf>
    <xf numFmtId="166" fontId="2" fillId="8" borderId="9" xfId="0" applyNumberFormat="1" applyFont="1" applyFill="1" applyBorder="1" applyProtection="1">
      <protection locked="0"/>
    </xf>
    <xf numFmtId="0" fontId="6" fillId="7" borderId="5" xfId="0" applyNumberFormat="1" applyFont="1" applyFill="1" applyBorder="1" applyAlignment="1">
      <alignment horizontal="center"/>
    </xf>
    <xf numFmtId="0" fontId="6" fillId="7" borderId="0" xfId="0" applyNumberFormat="1" applyFont="1" applyFill="1" applyBorder="1" applyAlignment="1">
      <alignment horizontal="center"/>
    </xf>
    <xf numFmtId="0" fontId="2" fillId="5" borderId="2" xfId="0" applyNumberFormat="1" applyFont="1" applyFill="1" applyBorder="1" applyAlignment="1" applyProtection="1">
      <alignment horizontal="center"/>
      <protection locked="0"/>
    </xf>
    <xf numFmtId="0" fontId="2" fillId="5" borderId="4" xfId="0" applyNumberFormat="1" applyFont="1" applyFill="1" applyBorder="1" applyAlignment="1" applyProtection="1">
      <alignment horizontal="center"/>
      <protection locked="0"/>
    </xf>
    <xf numFmtId="0" fontId="2" fillId="5" borderId="7" xfId="0" applyNumberFormat="1" applyFont="1" applyFill="1" applyBorder="1" applyAlignment="1" applyProtection="1">
      <alignment horizontal="center"/>
      <protection locked="0"/>
    </xf>
    <xf numFmtId="0" fontId="2" fillId="5" borderId="9" xfId="0" applyNumberFormat="1" applyFont="1" applyFill="1" applyBorder="1" applyAlignment="1" applyProtection="1">
      <alignment horizontal="center"/>
      <protection locked="0"/>
    </xf>
    <xf numFmtId="0" fontId="19" fillId="7" borderId="13" xfId="0" applyNumberFormat="1" applyFont="1" applyFill="1" applyBorder="1" applyAlignment="1" applyProtection="1">
      <alignment horizontal="left"/>
      <protection locked="0"/>
    </xf>
    <xf numFmtId="0" fontId="19" fillId="7" borderId="14" xfId="0" applyNumberFormat="1" applyFont="1" applyFill="1" applyBorder="1" applyAlignment="1" applyProtection="1">
      <alignment horizontal="left"/>
      <protection locked="0"/>
    </xf>
    <xf numFmtId="0" fontId="19" fillId="7" borderId="15" xfId="0" applyNumberFormat="1" applyFont="1" applyFill="1" applyBorder="1" applyAlignment="1" applyProtection="1">
      <alignment horizontal="left"/>
      <protection locked="0"/>
    </xf>
    <xf numFmtId="166" fontId="2" fillId="8" borderId="2" xfId="0" applyNumberFormat="1" applyFont="1" applyFill="1" applyBorder="1" applyProtection="1">
      <protection locked="0"/>
    </xf>
    <xf numFmtId="166" fontId="2" fillId="8" borderId="4" xfId="0" applyNumberFormat="1" applyFont="1" applyFill="1" applyBorder="1" applyProtection="1">
      <protection locked="0"/>
    </xf>
    <xf numFmtId="0" fontId="1" fillId="13" borderId="2" xfId="0" applyNumberFormat="1" applyFont="1" applyFill="1" applyBorder="1" applyAlignment="1">
      <alignment horizontal="left" wrapText="1"/>
    </xf>
    <xf numFmtId="0" fontId="6" fillId="13" borderId="3" xfId="0" applyNumberFormat="1" applyFont="1" applyFill="1" applyBorder="1" applyAlignment="1">
      <alignment horizontal="left" wrapText="1"/>
    </xf>
    <xf numFmtId="0" fontId="6" fillId="13" borderId="7" xfId="0" applyNumberFormat="1" applyFont="1" applyFill="1" applyBorder="1" applyAlignment="1">
      <alignment horizontal="left" wrapText="1"/>
    </xf>
    <xf numFmtId="0" fontId="6" fillId="13" borderId="8" xfId="0" applyNumberFormat="1" applyFont="1" applyFill="1" applyBorder="1" applyAlignment="1">
      <alignment horizontal="left" wrapText="1"/>
    </xf>
    <xf numFmtId="0" fontId="2" fillId="4" borderId="7" xfId="0" applyFont="1" applyFill="1" applyBorder="1" applyAlignment="1">
      <alignment horizontal="center"/>
    </xf>
    <xf numFmtId="0" fontId="2" fillId="4" borderId="8" xfId="0" applyFont="1" applyFill="1" applyBorder="1" applyAlignment="1">
      <alignment horizontal="center"/>
    </xf>
    <xf numFmtId="0" fontId="7" fillId="4" borderId="13" xfId="0" applyNumberFormat="1" applyFont="1" applyFill="1" applyBorder="1" applyAlignment="1">
      <alignment horizontal="center"/>
    </xf>
    <xf numFmtId="0" fontId="7" fillId="4" borderId="14" xfId="0" applyNumberFormat="1" applyFont="1" applyFill="1" applyBorder="1" applyAlignment="1">
      <alignment horizontal="center"/>
    </xf>
    <xf numFmtId="0" fontId="7" fillId="4" borderId="15" xfId="0" applyNumberFormat="1" applyFont="1" applyFill="1" applyBorder="1" applyAlignment="1">
      <alignment horizontal="center"/>
    </xf>
    <xf numFmtId="0" fontId="5" fillId="13" borderId="2" xfId="0" applyNumberFormat="1" applyFont="1" applyFill="1" applyBorder="1" applyAlignment="1">
      <alignment horizontal="left" vertical="top" wrapText="1"/>
    </xf>
    <xf numFmtId="0" fontId="5" fillId="13" borderId="3" xfId="0" applyNumberFormat="1" applyFont="1" applyFill="1" applyBorder="1" applyAlignment="1">
      <alignment horizontal="left" vertical="top" wrapText="1"/>
    </xf>
    <xf numFmtId="0" fontId="5" fillId="13" borderId="4" xfId="0" applyNumberFormat="1" applyFont="1" applyFill="1" applyBorder="1" applyAlignment="1">
      <alignment horizontal="left" vertical="top" wrapText="1"/>
    </xf>
    <xf numFmtId="0" fontId="5" fillId="13" borderId="5" xfId="0" applyNumberFormat="1" applyFont="1" applyFill="1" applyBorder="1" applyAlignment="1">
      <alignment horizontal="left" vertical="top" wrapText="1"/>
    </xf>
    <xf numFmtId="0" fontId="5" fillId="13" borderId="0" xfId="0" applyNumberFormat="1" applyFont="1" applyFill="1" applyBorder="1" applyAlignment="1">
      <alignment horizontal="left" vertical="top" wrapText="1"/>
    </xf>
    <xf numFmtId="0" fontId="5" fillId="13" borderId="6" xfId="0" applyNumberFormat="1" applyFont="1" applyFill="1" applyBorder="1" applyAlignment="1">
      <alignment horizontal="left" vertical="top" wrapText="1"/>
    </xf>
    <xf numFmtId="0" fontId="5" fillId="13" borderId="7" xfId="0" applyNumberFormat="1" applyFont="1" applyFill="1" applyBorder="1" applyAlignment="1">
      <alignment horizontal="left" vertical="top" wrapText="1"/>
    </xf>
    <xf numFmtId="0" fontId="5" fillId="13" borderId="8" xfId="0" applyNumberFormat="1" applyFont="1" applyFill="1" applyBorder="1" applyAlignment="1">
      <alignment horizontal="left" vertical="top" wrapText="1"/>
    </xf>
    <xf numFmtId="0" fontId="5" fillId="13" borderId="9" xfId="0" applyNumberFormat="1" applyFont="1" applyFill="1" applyBorder="1" applyAlignment="1">
      <alignment horizontal="left" vertical="top" wrapText="1"/>
    </xf>
    <xf numFmtId="0" fontId="1" fillId="13" borderId="2" xfId="0" applyNumberFormat="1" applyFont="1" applyFill="1" applyBorder="1" applyAlignment="1">
      <alignment horizontal="left" vertical="top" wrapText="1"/>
    </xf>
    <xf numFmtId="0" fontId="1" fillId="13" borderId="3" xfId="0" applyNumberFormat="1" applyFont="1" applyFill="1" applyBorder="1" applyAlignment="1">
      <alignment horizontal="left" vertical="top" wrapText="1"/>
    </xf>
    <xf numFmtId="0" fontId="1" fillId="13" borderId="4" xfId="0" applyNumberFormat="1" applyFont="1" applyFill="1" applyBorder="1" applyAlignment="1">
      <alignment horizontal="left" vertical="top" wrapText="1"/>
    </xf>
    <xf numFmtId="0" fontId="1" fillId="13" borderId="5" xfId="0" applyNumberFormat="1" applyFont="1" applyFill="1" applyBorder="1" applyAlignment="1">
      <alignment horizontal="left" vertical="top" wrapText="1"/>
    </xf>
    <xf numFmtId="0" fontId="1" fillId="13" borderId="0" xfId="0" applyNumberFormat="1" applyFont="1" applyFill="1" applyBorder="1" applyAlignment="1">
      <alignment horizontal="left" vertical="top" wrapText="1"/>
    </xf>
    <xf numFmtId="0" fontId="1" fillId="13" borderId="6" xfId="0" applyNumberFormat="1" applyFont="1" applyFill="1" applyBorder="1" applyAlignment="1">
      <alignment horizontal="left" vertical="top" wrapText="1"/>
    </xf>
    <xf numFmtId="0" fontId="1" fillId="13" borderId="7" xfId="0" applyNumberFormat="1" applyFont="1" applyFill="1" applyBorder="1" applyAlignment="1">
      <alignment horizontal="left" vertical="top" wrapText="1"/>
    </xf>
    <xf numFmtId="0" fontId="1" fillId="13" borderId="8" xfId="0" applyNumberFormat="1" applyFont="1" applyFill="1" applyBorder="1" applyAlignment="1">
      <alignment horizontal="left" vertical="top" wrapText="1"/>
    </xf>
    <xf numFmtId="0" fontId="1" fillId="13" borderId="9" xfId="0" applyNumberFormat="1" applyFont="1" applyFill="1" applyBorder="1" applyAlignment="1">
      <alignment horizontal="left" vertical="top" wrapText="1"/>
    </xf>
    <xf numFmtId="0" fontId="4" fillId="4" borderId="17" xfId="0" applyNumberFormat="1" applyFont="1" applyFill="1" applyBorder="1" applyAlignment="1">
      <alignment horizontal="center"/>
    </xf>
    <xf numFmtId="0" fontId="4" fillId="4" borderId="6" xfId="0" applyNumberFormat="1" applyFont="1" applyFill="1" applyBorder="1" applyAlignment="1">
      <alignment horizontal="center"/>
    </xf>
    <xf numFmtId="0" fontId="22" fillId="13" borderId="13" xfId="0" applyNumberFormat="1" applyFont="1" applyFill="1" applyBorder="1" applyAlignment="1">
      <alignment horizontal="center"/>
    </xf>
    <xf numFmtId="0" fontId="22" fillId="13" borderId="15" xfId="0" applyNumberFormat="1" applyFont="1" applyFill="1" applyBorder="1" applyAlignment="1">
      <alignment horizontal="center"/>
    </xf>
    <xf numFmtId="0" fontId="6" fillId="5" borderId="2" xfId="0" applyNumberFormat="1" applyFont="1" applyFill="1" applyBorder="1" applyAlignment="1">
      <alignment vertical="center"/>
    </xf>
    <xf numFmtId="0" fontId="6" fillId="5" borderId="3" xfId="0" applyNumberFormat="1" applyFont="1" applyFill="1" applyBorder="1" applyAlignment="1">
      <alignment vertical="center"/>
    </xf>
    <xf numFmtId="0" fontId="6" fillId="5" borderId="7" xfId="0" applyNumberFormat="1" applyFont="1" applyFill="1" applyBorder="1" applyAlignment="1">
      <alignment vertical="center"/>
    </xf>
    <xf numFmtId="0" fontId="6" fillId="5" borderId="8" xfId="0" applyNumberFormat="1" applyFont="1" applyFill="1" applyBorder="1" applyAlignment="1">
      <alignment vertical="center"/>
    </xf>
    <xf numFmtId="0" fontId="6" fillId="13" borderId="2" xfId="0" applyFont="1" applyFill="1" applyBorder="1" applyAlignment="1">
      <alignment vertical="center"/>
    </xf>
    <xf numFmtId="0" fontId="6" fillId="13" borderId="3" xfId="0" applyFont="1" applyFill="1" applyBorder="1" applyAlignment="1">
      <alignment vertical="center"/>
    </xf>
    <xf numFmtId="0" fontId="6" fillId="13" borderId="7" xfId="0" applyFont="1" applyFill="1" applyBorder="1" applyAlignment="1">
      <alignment vertical="center"/>
    </xf>
    <xf numFmtId="0" fontId="6" fillId="13" borderId="8" xfId="0" applyFont="1" applyFill="1" applyBorder="1" applyAlignment="1">
      <alignment vertical="center"/>
    </xf>
    <xf numFmtId="0" fontId="2" fillId="2" borderId="13" xfId="0" applyFont="1" applyFill="1" applyBorder="1" applyAlignment="1">
      <alignment horizontal="center"/>
    </xf>
    <xf numFmtId="0" fontId="2" fillId="2" borderId="15" xfId="0" applyFont="1" applyFill="1" applyBorder="1" applyAlignment="1">
      <alignment horizontal="center"/>
    </xf>
    <xf numFmtId="0" fontId="2" fillId="4" borderId="13" xfId="0" applyFont="1" applyFill="1" applyBorder="1" applyAlignment="1">
      <alignment horizontal="center"/>
    </xf>
    <xf numFmtId="0" fontId="2" fillId="4" borderId="14" xfId="0" applyFont="1" applyFill="1" applyBorder="1" applyAlignment="1">
      <alignment horizontal="center"/>
    </xf>
    <xf numFmtId="0" fontId="2" fillId="4" borderId="15" xfId="0" applyFont="1" applyFill="1" applyBorder="1" applyAlignment="1">
      <alignment horizontal="center"/>
    </xf>
    <xf numFmtId="0" fontId="1" fillId="8" borderId="2" xfId="0" applyNumberFormat="1" applyFont="1" applyFill="1" applyBorder="1" applyAlignment="1">
      <alignment vertical="center"/>
    </xf>
    <xf numFmtId="0" fontId="1" fillId="8" borderId="3" xfId="0" applyNumberFormat="1" applyFont="1" applyFill="1" applyBorder="1" applyAlignment="1">
      <alignment vertical="center"/>
    </xf>
    <xf numFmtId="0" fontId="1" fillId="8" borderId="66" xfId="0" applyNumberFormat="1" applyFont="1" applyFill="1" applyBorder="1" applyAlignment="1">
      <alignment vertical="center"/>
    </xf>
    <xf numFmtId="0" fontId="1" fillId="8" borderId="7" xfId="0" applyNumberFormat="1" applyFont="1" applyFill="1" applyBorder="1" applyAlignment="1">
      <alignment vertical="center"/>
    </xf>
    <xf numFmtId="0" fontId="1" fillId="8" borderId="8" xfId="0" applyNumberFormat="1" applyFont="1" applyFill="1" applyBorder="1" applyAlignment="1">
      <alignment vertical="center"/>
    </xf>
    <xf numFmtId="0" fontId="1" fillId="8" borderId="67" xfId="0" applyNumberFormat="1" applyFont="1" applyFill="1" applyBorder="1" applyAlignment="1">
      <alignment vertical="center"/>
    </xf>
    <xf numFmtId="0" fontId="18" fillId="13" borderId="45" xfId="0" applyNumberFormat="1" applyFont="1" applyFill="1" applyBorder="1" applyAlignment="1">
      <alignment horizontal="center"/>
    </xf>
    <xf numFmtId="0" fontId="18" fillId="13" borderId="0" xfId="0" applyNumberFormat="1" applyFont="1" applyFill="1" applyBorder="1" applyAlignment="1"/>
    <xf numFmtId="0" fontId="6" fillId="7" borderId="0" xfId="0" applyFont="1" applyFill="1" applyAlignment="1">
      <alignment horizontal="center"/>
    </xf>
    <xf numFmtId="0" fontId="2" fillId="4" borderId="55" xfId="0" applyFont="1" applyFill="1" applyBorder="1" applyAlignment="1">
      <alignment horizontal="center"/>
    </xf>
    <xf numFmtId="0" fontId="2" fillId="4" borderId="56" xfId="0" applyFont="1" applyFill="1" applyBorder="1" applyAlignment="1">
      <alignment horizontal="center"/>
    </xf>
    <xf numFmtId="0" fontId="2" fillId="4" borderId="57" xfId="0" applyFont="1" applyFill="1" applyBorder="1" applyAlignment="1">
      <alignment horizontal="center"/>
    </xf>
    <xf numFmtId="0" fontId="7" fillId="7" borderId="13" xfId="0" applyNumberFormat="1" applyFont="1" applyFill="1" applyBorder="1" applyAlignment="1">
      <alignment horizontal="center"/>
    </xf>
    <xf numFmtId="0" fontId="7" fillId="7" borderId="14" xfId="0" applyNumberFormat="1" applyFont="1" applyFill="1" applyBorder="1" applyAlignment="1">
      <alignment horizontal="center"/>
    </xf>
    <xf numFmtId="0" fontId="18" fillId="13" borderId="50" xfId="0" applyNumberFormat="1" applyFont="1" applyFill="1" applyBorder="1" applyAlignment="1">
      <alignment horizontal="center"/>
    </xf>
  </cellXfs>
  <cellStyles count="4">
    <cellStyle name="Comma" xfId="1" builtinId="3"/>
    <cellStyle name="Currency [0]" xfId="2" builtinId="7"/>
    <cellStyle name="Heading 2" xfId="3" builtinId="17"/>
    <cellStyle name="Normal" xfId="0" builtinId="0"/>
  </cellStyles>
  <dxfs count="0"/>
  <tableStyles count="0" defaultTableStyle="TableStyleMedium9" defaultPivotStyle="PivotStyleLight16"/>
  <colors>
    <mruColors>
      <color rgb="FFFFFFE7"/>
      <color rgb="FFFFFFCC"/>
      <color rgb="FFFFFF99"/>
      <color rgb="FFFFC000"/>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19050</xdr:colOff>
      <xdr:row>36</xdr:row>
      <xdr:rowOff>9525</xdr:rowOff>
    </xdr:from>
    <xdr:to>
      <xdr:col>25</xdr:col>
      <xdr:colOff>276225</xdr:colOff>
      <xdr:row>36</xdr:row>
      <xdr:rowOff>152400</xdr:rowOff>
    </xdr:to>
    <xdr:cxnSp macro="">
      <xdr:nvCxnSpPr>
        <xdr:cNvPr id="3" name="Straight Arrow Connector 2"/>
        <xdr:cNvCxnSpPr/>
      </xdr:nvCxnSpPr>
      <xdr:spPr>
        <a:xfrm>
          <a:off x="8620125" y="4752975"/>
          <a:ext cx="257175" cy="142875"/>
        </a:xfrm>
        <a:prstGeom prst="straightConnector1">
          <a:avLst/>
        </a:prstGeom>
        <a:ln w="12700">
          <a:solidFill>
            <a:srgbClr val="C00000"/>
          </a:solidFill>
          <a:prstDash val="dash"/>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333375</xdr:colOff>
      <xdr:row>10</xdr:row>
      <xdr:rowOff>0</xdr:rowOff>
    </xdr:from>
    <xdr:to>
      <xdr:col>6</xdr:col>
      <xdr:colOff>333375</xdr:colOff>
      <xdr:row>11</xdr:row>
      <xdr:rowOff>142875</xdr:rowOff>
    </xdr:to>
    <xdr:cxnSp macro="">
      <xdr:nvCxnSpPr>
        <xdr:cNvPr id="5" name="Straight Arrow Connector 4"/>
        <xdr:cNvCxnSpPr/>
      </xdr:nvCxnSpPr>
      <xdr:spPr>
        <a:xfrm>
          <a:off x="3648075" y="1647825"/>
          <a:ext cx="0" cy="304800"/>
        </a:xfrm>
        <a:prstGeom prst="straightConnector1">
          <a:avLst/>
        </a:prstGeom>
        <a:ln>
          <a:solidFill>
            <a:schemeClr val="accent6">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Humanities%20Faculty/BUDGETS/Budgets%2011-12/Shared%20Costs/Shared%20Services%20Charges%2011-12%20Summary%20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Humanities%20Faculty/month%20end/10-11/12%20July/Consolidation/UOM_Management_Accounts%20run%2018%20Au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N/Humanities%20Faculty/BUDGETS/Budgets%2012-13/Payroll/V2/Humanities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Recharge of Fac Off"/>
      <sheetName val="Univ charges to Humanities"/>
      <sheetName val="Faculty Office detail NP"/>
      <sheetName val="Staff numbers"/>
      <sheetName val="Student numbers"/>
      <sheetName val="Space"/>
      <sheetName val="Alternative model"/>
      <sheetName val="V2 NoUni2Faculty "/>
      <sheetName val="Comp"/>
    </sheetNames>
    <sheetDataSet>
      <sheetData sheetId="0"/>
      <sheetData sheetId="1"/>
      <sheetData sheetId="2"/>
      <sheetData sheetId="3"/>
      <sheetData sheetId="4"/>
      <sheetData sheetId="5"/>
      <sheetData sheetId="6"/>
      <sheetData sheetId="7">
        <row r="18">
          <cell r="E18">
            <v>16272.816666666668</v>
          </cell>
        </row>
        <row r="19">
          <cell r="AI19">
            <v>65416.799531376804</v>
          </cell>
        </row>
      </sheetData>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Numbers"/>
      <sheetName val="Faculty"/>
      <sheetName val="CCE"/>
      <sheetName val="Office"/>
      <sheetName val="MBS"/>
      <sheetName val="AHC"/>
      <sheetName val="Edu"/>
      <sheetName val="SED"/>
      <sheetName val="Informatics"/>
      <sheetName val="LLC"/>
      <sheetName val="Law"/>
      <sheetName val="SoSS"/>
      <sheetName val="SCI"/>
      <sheetName val="MIMAS"/>
      <sheetName val="Maninfo"/>
    </sheetNames>
    <sheetDataSet>
      <sheetData sheetId="0" refreshError="1"/>
      <sheetData sheetId="1"/>
      <sheetData sheetId="2">
        <row r="89">
          <cell r="U89">
            <v>188059.84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ll"/>
      <sheetName val="CostingSummary"/>
      <sheetName val="Subtotalled"/>
      <sheetName val="Sheet1"/>
      <sheetName val="Sheet2"/>
      <sheetName val="Sheet3"/>
    </sheetNames>
    <sheetDataSet>
      <sheetData sheetId="0"/>
      <sheetData sheetId="1">
        <row r="2">
          <cell r="C2" t="str">
            <v>MR RG WHITE</v>
          </cell>
          <cell r="D2" t="str">
            <v>REGIONAL PROGRAMME LEADER CEL CUMBRIA</v>
          </cell>
          <cell r="E2" t="str">
            <v>REEPL</v>
          </cell>
          <cell r="F2">
            <v>1</v>
          </cell>
          <cell r="G2">
            <v>82292.185244814988</v>
          </cell>
        </row>
        <row r="3">
          <cell r="C3" t="str">
            <v>MISS E LAYFIELD</v>
          </cell>
          <cell r="D3" t="str">
            <v>Leadership Development Consultant (Y&amp;H)</v>
          </cell>
          <cell r="E3" t="str">
            <v>REEPL</v>
          </cell>
          <cell r="F3">
            <v>1</v>
          </cell>
          <cell r="G3">
            <v>76365.692179465128</v>
          </cell>
        </row>
        <row r="4">
          <cell r="C4" t="str">
            <v>MRS FW BUTT</v>
          </cell>
          <cell r="D4" t="str">
            <v>Leadership &amp; Development Consultant CEL</v>
          </cell>
          <cell r="E4" t="str">
            <v>REEPL</v>
          </cell>
          <cell r="F4">
            <v>1</v>
          </cell>
          <cell r="G4">
            <v>76281.516429445604</v>
          </cell>
        </row>
        <row r="5">
          <cell r="C5" t="str">
            <v>MRS ARP RIGBY</v>
          </cell>
          <cell r="D5" t="str">
            <v>REGIONAL PROGRAMME LEADER CEL</v>
          </cell>
          <cell r="E5" t="str">
            <v>REEPL</v>
          </cell>
          <cell r="F5">
            <v>0.78</v>
          </cell>
          <cell r="G5">
            <v>65323.666656921399</v>
          </cell>
        </row>
        <row r="6">
          <cell r="C6" t="str">
            <v>MRS AP CONNELL</v>
          </cell>
          <cell r="D6" t="str">
            <v>Leadership &amp; Development Consultant</v>
          </cell>
          <cell r="E6" t="str">
            <v>REEPL</v>
          </cell>
          <cell r="F6">
            <v>0.63</v>
          </cell>
          <cell r="G6">
            <v>47998.597946300993</v>
          </cell>
        </row>
        <row r="7">
          <cell r="C7" t="str">
            <v>MRS EJ HEARNDEN</v>
          </cell>
          <cell r="D7" t="str">
            <v>Regional Programme Leader CEL</v>
          </cell>
          <cell r="E7" t="str">
            <v>REEIN</v>
          </cell>
          <cell r="F7">
            <v>1</v>
          </cell>
          <cell r="G7">
            <v>76281.516429445604</v>
          </cell>
        </row>
        <row r="8">
          <cell r="C8" t="str">
            <v>PROF O MCNAMARA</v>
          </cell>
          <cell r="D8" t="str">
            <v>DIRECTOR OF PGR (EDUCATION)</v>
          </cell>
          <cell r="E8" t="str">
            <v>REEDU</v>
          </cell>
          <cell r="F8">
            <v>1.06</v>
          </cell>
          <cell r="G8">
            <v>82644.159216564396</v>
          </cell>
        </row>
        <row r="9">
          <cell r="C9" t="str">
            <v>DR ME SMITH</v>
          </cell>
          <cell r="D9" t="str">
            <v>DIRECTOR OF PG TAUGHT STUDIES (EDUC)</v>
          </cell>
          <cell r="E9" t="str">
            <v>REEDU</v>
          </cell>
          <cell r="F9">
            <v>1</v>
          </cell>
          <cell r="G9">
            <v>73037.338756869998</v>
          </cell>
        </row>
        <row r="10">
          <cell r="C10" t="str">
            <v>MRS DE SLAOUTI</v>
          </cell>
          <cell r="D10" t="str">
            <v>DIRECTOR OF UNDERGRADUATE STUDIES(Educ)</v>
          </cell>
          <cell r="E10" t="str">
            <v>REEDU</v>
          </cell>
          <cell r="F10">
            <v>1.02</v>
          </cell>
          <cell r="G10">
            <v>64761.7377678544</v>
          </cell>
        </row>
        <row r="11">
          <cell r="C11" t="str">
            <v>MS A DERING</v>
          </cell>
          <cell r="D11" t="str">
            <v>Director: Consultancy &amp; Qualifications</v>
          </cell>
          <cell r="E11" t="str">
            <v>REEDU</v>
          </cell>
          <cell r="F11">
            <v>0.6</v>
          </cell>
          <cell r="G11">
            <v>64156.777578166002</v>
          </cell>
        </row>
        <row r="12">
          <cell r="C12" t="str">
            <v>MS S SUTHERLAND</v>
          </cell>
          <cell r="D12" t="str">
            <v>Leadership Devl Consult: Social Care</v>
          </cell>
          <cell r="E12" t="str">
            <v>REEDU</v>
          </cell>
          <cell r="F12">
            <v>0.4</v>
          </cell>
          <cell r="G12">
            <v>0</v>
          </cell>
        </row>
        <row r="13">
          <cell r="C13" t="str">
            <v>MR B MURDEN</v>
          </cell>
          <cell r="D13" t="str">
            <v>DIRECTOR OF THE CENTRE FOR EDUCATIONAL L</v>
          </cell>
          <cell r="E13" t="str">
            <v>REEDC</v>
          </cell>
          <cell r="F13">
            <v>1</v>
          </cell>
          <cell r="G13">
            <v>116880.0511395244</v>
          </cell>
        </row>
        <row r="14">
          <cell r="C14" t="str">
            <v>PROF HM GUNTER</v>
          </cell>
          <cell r="D14" t="str">
            <v>DIRECTOR OF RESEARCH (EDUCATION)</v>
          </cell>
          <cell r="E14" t="str">
            <v>REEDC</v>
          </cell>
          <cell r="F14">
            <v>1.1000000000000001</v>
          </cell>
          <cell r="G14">
            <v>87814.220243604417</v>
          </cell>
        </row>
        <row r="15">
          <cell r="C15" t="str">
            <v>MR B DEHE</v>
          </cell>
          <cell r="D15" t="str">
            <v>Strategic Premises Project Manager (KTP)</v>
          </cell>
          <cell r="E15" t="str">
            <v>R1TCA</v>
          </cell>
          <cell r="F15">
            <v>2</v>
          </cell>
          <cell r="G15">
            <v>23587.305165047997</v>
          </cell>
        </row>
        <row r="16">
          <cell r="C16" t="str">
            <v>MR JA TRYNKA</v>
          </cell>
          <cell r="D16" t="str">
            <v>Web Hosting Application Developer</v>
          </cell>
          <cell r="E16" t="str">
            <v>R1TCA</v>
          </cell>
          <cell r="F16">
            <v>2</v>
          </cell>
          <cell r="G16">
            <v>23006.961134952002</v>
          </cell>
        </row>
        <row r="17">
          <cell r="C17" t="str">
            <v>PROF PD COUSINS</v>
          </cell>
          <cell r="D17" t="str">
            <v>Deputy Director - Research</v>
          </cell>
          <cell r="E17" t="str">
            <v>OODIRECTOR</v>
          </cell>
          <cell r="F17">
            <v>1.02</v>
          </cell>
          <cell r="G17">
            <v>166569.73495190559</v>
          </cell>
        </row>
        <row r="18">
          <cell r="C18" t="str">
            <v>PROF P NAUDE</v>
          </cell>
          <cell r="D18" t="str">
            <v>Deputy Director - Programmes</v>
          </cell>
          <cell r="E18" t="str">
            <v>OODIRECTOR</v>
          </cell>
          <cell r="F18">
            <v>1</v>
          </cell>
          <cell r="G18">
            <v>115070.56643173</v>
          </cell>
        </row>
        <row r="19">
          <cell r="C19" t="str">
            <v>DR JE GARRATT</v>
          </cell>
          <cell r="D19" t="str">
            <v>DIRECTOR OF UG EDUCATION (AHC)</v>
          </cell>
          <cell r="E19" t="str">
            <v>OODIRECTOR</v>
          </cell>
          <cell r="F19">
            <v>1.02</v>
          </cell>
          <cell r="G19">
            <v>72696.116371854412</v>
          </cell>
        </row>
        <row r="20">
          <cell r="C20" t="str">
            <v>DR SW CHAN</v>
          </cell>
          <cell r="D20" t="str">
            <v>Deputy Director of iSEI</v>
          </cell>
          <cell r="E20" t="str">
            <v>OODIRECTOR</v>
          </cell>
          <cell r="F20">
            <v>1</v>
          </cell>
          <cell r="G20">
            <v>57603.566164240001</v>
          </cell>
        </row>
        <row r="21">
          <cell r="C21" t="str">
            <v>PROF EJ FESER</v>
          </cell>
          <cell r="D21" t="str">
            <v>Divisional Head - Strategy</v>
          </cell>
          <cell r="E21" t="str">
            <v>HOS</v>
          </cell>
          <cell r="F21">
            <v>1</v>
          </cell>
          <cell r="G21">
            <v>167663.94797485063</v>
          </cell>
        </row>
        <row r="22">
          <cell r="C22" t="str">
            <v>PROF AW STARK</v>
          </cell>
          <cell r="D22" t="str">
            <v>HEAD OF A &amp; F DIVISION</v>
          </cell>
          <cell r="E22" t="str">
            <v>HOS</v>
          </cell>
          <cell r="F22">
            <v>1</v>
          </cell>
          <cell r="G22">
            <v>153085.45628390557</v>
          </cell>
        </row>
        <row r="23">
          <cell r="C23" t="str">
            <v>PROF GG HOWELLS</v>
          </cell>
          <cell r="D23" t="str">
            <v>HEAD OF SCHOOL (LAW)</v>
          </cell>
          <cell r="E23" t="str">
            <v>HOS</v>
          </cell>
          <cell r="F23">
            <v>2</v>
          </cell>
          <cell r="G23">
            <v>125547.8971113688</v>
          </cell>
        </row>
        <row r="24">
          <cell r="C24" t="str">
            <v>PROF CD ORME</v>
          </cell>
          <cell r="D24" t="str">
            <v>HEAD OF DISCIPLINE - ECONOMICS</v>
          </cell>
          <cell r="E24" t="str">
            <v>HOS</v>
          </cell>
          <cell r="F24">
            <v>1</v>
          </cell>
          <cell r="G24">
            <v>110850.94387573002</v>
          </cell>
        </row>
        <row r="25">
          <cell r="C25" t="str">
            <v>PROF M WEST</v>
          </cell>
          <cell r="D25" t="str">
            <v>HEAD OF SCHOOL (EDUCATION)</v>
          </cell>
          <cell r="E25" t="str">
            <v>HOS</v>
          </cell>
          <cell r="F25">
            <v>2</v>
          </cell>
          <cell r="G25">
            <v>106278.05855760751</v>
          </cell>
        </row>
        <row r="26">
          <cell r="C26" t="str">
            <v>PROF CM CASSELL</v>
          </cell>
          <cell r="D26" t="str">
            <v>HEAD OF PMO DIVISION</v>
          </cell>
          <cell r="E26" t="str">
            <v>HOS</v>
          </cell>
          <cell r="F26">
            <v>2</v>
          </cell>
          <cell r="G26">
            <v>99118.527154465002</v>
          </cell>
        </row>
        <row r="27">
          <cell r="C27" t="str">
            <v>PROF WJ GREGORY</v>
          </cell>
          <cell r="D27" t="str">
            <v>HEAD OF SCHOOL</v>
          </cell>
          <cell r="E27" t="str">
            <v>HOS</v>
          </cell>
          <cell r="F27">
            <v>2</v>
          </cell>
          <cell r="G27">
            <v>97201.453087598202</v>
          </cell>
        </row>
        <row r="28">
          <cell r="C28" t="str">
            <v>PROF F DEVINE</v>
          </cell>
          <cell r="D28" t="str">
            <v>HEAD OF SCHOOL (SOCIAL SCIENCES)</v>
          </cell>
          <cell r="E28" t="str">
            <v>HOS</v>
          </cell>
          <cell r="F28">
            <v>1</v>
          </cell>
          <cell r="G28">
            <v>96167.021278510001</v>
          </cell>
        </row>
        <row r="29">
          <cell r="C29" t="str">
            <v>PROF S MODELL</v>
          </cell>
          <cell r="D29" t="str">
            <v>HEAD OF A &amp; F DIVISION</v>
          </cell>
          <cell r="E29" t="str">
            <v>HOS</v>
          </cell>
          <cell r="F29">
            <v>2</v>
          </cell>
          <cell r="G29">
            <v>93300.947508550584</v>
          </cell>
        </row>
        <row r="30">
          <cell r="C30" t="str">
            <v>PROF KE BORJARS</v>
          </cell>
          <cell r="D30" t="str">
            <v>HEAD OF SCHOOL (LANGUAGESLINGUSTICS AND</v>
          </cell>
          <cell r="E30" t="str">
            <v>HOS</v>
          </cell>
          <cell r="F30">
            <v>1.5</v>
          </cell>
          <cell r="G30">
            <v>90516.207625480005</v>
          </cell>
        </row>
        <row r="31">
          <cell r="C31" t="str">
            <v>PROF J EDWARDS</v>
          </cell>
          <cell r="D31" t="str">
            <v>HEAD OF DISCIPLINE - SOCIAL ANTHROPOLOGY</v>
          </cell>
          <cell r="E31" t="str">
            <v>HOS</v>
          </cell>
          <cell r="F31">
            <v>1</v>
          </cell>
          <cell r="G31">
            <v>86414.462318607984</v>
          </cell>
        </row>
        <row r="32">
          <cell r="C32" t="str">
            <v>PROF TE UEBEL</v>
          </cell>
          <cell r="D32" t="str">
            <v>HEAD OF DISCIPLINE - PHILOSOPHY</v>
          </cell>
          <cell r="E32" t="str">
            <v>HOS</v>
          </cell>
          <cell r="F32">
            <v>1</v>
          </cell>
          <cell r="G32">
            <v>85732.00191656439</v>
          </cell>
        </row>
        <row r="33">
          <cell r="C33" t="str">
            <v>PROF J THOMAS</v>
          </cell>
          <cell r="D33" t="str">
            <v>Research Director</v>
          </cell>
          <cell r="E33" t="str">
            <v>HOS</v>
          </cell>
          <cell r="F33">
            <v>1</v>
          </cell>
          <cell r="G33">
            <v>85191.202391440602</v>
          </cell>
        </row>
        <row r="34">
          <cell r="C34" t="str">
            <v>PROF S HENNEBERG</v>
          </cell>
          <cell r="D34" t="str">
            <v>Divisional Head - MOMS</v>
          </cell>
          <cell r="E34" t="str">
            <v>HOS</v>
          </cell>
          <cell r="F34">
            <v>2</v>
          </cell>
          <cell r="G34">
            <v>85191.202391440602</v>
          </cell>
        </row>
        <row r="35">
          <cell r="C35" t="str">
            <v>PROF T CHANDOLA</v>
          </cell>
          <cell r="D35" t="str">
            <v>HEAD OF DISCIPLINE - SOCIAL STATISTICS</v>
          </cell>
          <cell r="E35" t="str">
            <v>HOS</v>
          </cell>
          <cell r="F35">
            <v>1</v>
          </cell>
          <cell r="G35">
            <v>82644.159216564396</v>
          </cell>
        </row>
        <row r="36">
          <cell r="C36" t="str">
            <v>PROF NM COE</v>
          </cell>
          <cell r="D36" t="str">
            <v>HEAD OF DISCIPLINE (GEOGRAPHY)</v>
          </cell>
          <cell r="E36" t="str">
            <v>HOS</v>
          </cell>
          <cell r="F36">
            <v>1</v>
          </cell>
          <cell r="G36">
            <v>80170.883985610606</v>
          </cell>
        </row>
        <row r="37">
          <cell r="C37" t="str">
            <v>MR KJ CLARK</v>
          </cell>
          <cell r="D37" t="str">
            <v>HEAD OF DISCIPLINE - ECONOMICS</v>
          </cell>
          <cell r="E37" t="str">
            <v>HOS</v>
          </cell>
          <cell r="F37">
            <v>1</v>
          </cell>
          <cell r="G37">
            <v>76536.240046869993</v>
          </cell>
        </row>
        <row r="38">
          <cell r="C38" t="str">
            <v>MR MW BAKER</v>
          </cell>
          <cell r="D38" t="str">
            <v>Head of Discipline</v>
          </cell>
          <cell r="E38" t="str">
            <v>HOS</v>
          </cell>
          <cell r="F38">
            <v>2</v>
          </cell>
          <cell r="G38">
            <v>74193.776152869992</v>
          </cell>
        </row>
        <row r="39">
          <cell r="C39" t="str">
            <v>DR EC CASELLA</v>
          </cell>
          <cell r="D39" t="str">
            <v>Research Director</v>
          </cell>
          <cell r="E39" t="str">
            <v>HOS</v>
          </cell>
          <cell r="F39">
            <v>1</v>
          </cell>
          <cell r="G39">
            <v>71296.91799211</v>
          </cell>
        </row>
        <row r="40">
          <cell r="C40" t="str">
            <v>DR A YANEVA</v>
          </cell>
          <cell r="D40" t="str">
            <v>Head of Discipline - Architecture</v>
          </cell>
          <cell r="E40" t="str">
            <v>HOS</v>
          </cell>
          <cell r="F40">
            <v>1</v>
          </cell>
          <cell r="G40">
            <v>62809.882106334997</v>
          </cell>
        </row>
        <row r="41">
          <cell r="C41" t="str">
            <v>PROF RMEC WILKINSON</v>
          </cell>
          <cell r="D41" t="str">
            <v>ACADEMIC ADVISER</v>
          </cell>
          <cell r="E41" t="str">
            <v>HONORARY</v>
          </cell>
          <cell r="F41">
            <v>1</v>
          </cell>
          <cell r="G41">
            <v>85191.202391440602</v>
          </cell>
        </row>
        <row r="42">
          <cell r="C42" t="str">
            <v>DR AJ PHILLIPS</v>
          </cell>
          <cell r="D42" t="str">
            <v>HONORARY LECTURER IN COMBINED STUDIES</v>
          </cell>
          <cell r="E42" t="str">
            <v>HONORARY</v>
          </cell>
          <cell r="F42">
            <v>3</v>
          </cell>
          <cell r="G42">
            <v>54720.310971480008</v>
          </cell>
        </row>
        <row r="43">
          <cell r="C43" t="str">
            <v>MR CA SCHELL</v>
          </cell>
          <cell r="D43" t="str">
            <v>VISITING FELLOW</v>
          </cell>
          <cell r="E43" t="str">
            <v>HONORARY</v>
          </cell>
          <cell r="F43">
            <v>1</v>
          </cell>
          <cell r="G43">
            <v>0</v>
          </cell>
        </row>
        <row r="44">
          <cell r="C44" t="str">
            <v>MRS G HOLMES</v>
          </cell>
          <cell r="D44" t="str">
            <v>Honorary Professional Sessional Tutor</v>
          </cell>
          <cell r="E44" t="str">
            <v>HONORARY</v>
          </cell>
          <cell r="F44">
            <v>0</v>
          </cell>
          <cell r="G44">
            <v>0</v>
          </cell>
        </row>
        <row r="45">
          <cell r="C45" t="str">
            <v>PROF JC RUBERY</v>
          </cell>
          <cell r="D45" t="str">
            <v>Deputy Director - HR</v>
          </cell>
          <cell r="E45" t="str">
            <v>HON</v>
          </cell>
          <cell r="F45">
            <v>1</v>
          </cell>
          <cell r="G45">
            <v>137860.2070988506</v>
          </cell>
        </row>
        <row r="46">
          <cell r="C46" t="str">
            <v>PROF D HULME</v>
          </cell>
          <cell r="D46" t="str">
            <v>Head of Discipline - IDPM</v>
          </cell>
          <cell r="E46" t="str">
            <v>HON</v>
          </cell>
          <cell r="F46">
            <v>2</v>
          </cell>
          <cell r="G46">
            <v>120366.16076110001</v>
          </cell>
        </row>
        <row r="47">
          <cell r="C47" t="str">
            <v>PROF G DAVIES</v>
          </cell>
          <cell r="D47" t="str">
            <v>ACTIVITY HEAD - PGT</v>
          </cell>
          <cell r="E47" t="str">
            <v>HON</v>
          </cell>
          <cell r="F47">
            <v>1</v>
          </cell>
          <cell r="G47">
            <v>118221.49748773</v>
          </cell>
        </row>
        <row r="48">
          <cell r="C48" t="str">
            <v>PROF J KANG</v>
          </cell>
          <cell r="D48" t="str">
            <v>Activity Head - DBA</v>
          </cell>
          <cell r="E48" t="str">
            <v>HON</v>
          </cell>
          <cell r="F48">
            <v>2</v>
          </cell>
          <cell r="G48">
            <v>109329.33130967201</v>
          </cell>
        </row>
        <row r="49">
          <cell r="C49" t="str">
            <v>PROF HS JONES</v>
          </cell>
          <cell r="D49" t="str">
            <v>Director of PG Education</v>
          </cell>
          <cell r="E49" t="str">
            <v>HON</v>
          </cell>
          <cell r="F49">
            <v>1</v>
          </cell>
          <cell r="G49">
            <v>85191.202391440602</v>
          </cell>
        </row>
        <row r="50">
          <cell r="C50" t="str">
            <v>PROF J FROUD</v>
          </cell>
          <cell r="D50" t="str">
            <v>ACTIVITY HEAD - PGR</v>
          </cell>
          <cell r="E50" t="str">
            <v>HON</v>
          </cell>
          <cell r="F50">
            <v>1</v>
          </cell>
          <cell r="G50">
            <v>85191.202391440602</v>
          </cell>
        </row>
        <row r="51">
          <cell r="C51" t="str">
            <v>DR SG CLARKE</v>
          </cell>
          <cell r="D51" t="str">
            <v>Activity Head - UG</v>
          </cell>
          <cell r="E51" t="str">
            <v>HON</v>
          </cell>
          <cell r="F51">
            <v>1</v>
          </cell>
          <cell r="G51">
            <v>75439.490026810003</v>
          </cell>
        </row>
        <row r="52">
          <cell r="C52" t="str">
            <v>DR F SMYTH</v>
          </cell>
          <cell r="D52" t="str">
            <v>Director of Teaching &amp; Learning in SED</v>
          </cell>
          <cell r="E52" t="str">
            <v>HON</v>
          </cell>
          <cell r="F52">
            <v>1</v>
          </cell>
          <cell r="G52">
            <v>74305.282252870005</v>
          </cell>
        </row>
        <row r="53">
          <cell r="C53" t="str">
            <v>DR HB REES LEAHY</v>
          </cell>
          <cell r="D53" t="str">
            <v>DIRECTOR OF EXTERNAL RELATIONS AHC</v>
          </cell>
          <cell r="E53" t="str">
            <v>HON</v>
          </cell>
          <cell r="F53">
            <v>1</v>
          </cell>
          <cell r="G53">
            <v>74039.036152870001</v>
          </cell>
        </row>
        <row r="54">
          <cell r="C54" t="str">
            <v>MR HKM ALBELDAWI</v>
          </cell>
          <cell r="D54" t="str">
            <v>HONORARIUM</v>
          </cell>
          <cell r="E54" t="str">
            <v>HON</v>
          </cell>
          <cell r="F54">
            <v>1</v>
          </cell>
          <cell r="G54">
            <v>41799.609719448003</v>
          </cell>
        </row>
        <row r="55">
          <cell r="C55" t="str">
            <v>MR A DENTON</v>
          </cell>
          <cell r="D55" t="str">
            <v>HONORARIUM</v>
          </cell>
          <cell r="E55" t="str">
            <v>HON</v>
          </cell>
          <cell r="F55">
            <v>1</v>
          </cell>
          <cell r="G55">
            <v>32803.522225177505</v>
          </cell>
        </row>
        <row r="56">
          <cell r="C56" t="str">
            <v>PROF N GIL</v>
          </cell>
          <cell r="D56" t="str">
            <v>SENIOR LECTURER</v>
          </cell>
          <cell r="E56" t="str">
            <v>GRADE 9E</v>
          </cell>
          <cell r="F56">
            <v>1</v>
          </cell>
          <cell r="G56">
            <v>103522.6943426494</v>
          </cell>
        </row>
        <row r="57">
          <cell r="C57" t="str">
            <v>PROF MM JEFFERIES</v>
          </cell>
          <cell r="D57" t="str">
            <v>PROFESSOR OF GERMAN HISTORY</v>
          </cell>
          <cell r="E57" t="str">
            <v>GRADE 9E</v>
          </cell>
          <cell r="F57">
            <v>1</v>
          </cell>
          <cell r="G57">
            <v>87744.7000205644</v>
          </cell>
        </row>
        <row r="58">
          <cell r="C58" t="str">
            <v>PROF SJ HYDE</v>
          </cell>
          <cell r="D58" t="str">
            <v>Professor</v>
          </cell>
          <cell r="E58" t="str">
            <v>GRADE 9E</v>
          </cell>
          <cell r="F58">
            <v>1</v>
          </cell>
          <cell r="G58">
            <v>85225.436442564387</v>
          </cell>
        </row>
        <row r="59">
          <cell r="C59" t="str">
            <v>PROF J JACONELLI</v>
          </cell>
          <cell r="D59" t="str">
            <v>PROFESSOR</v>
          </cell>
          <cell r="E59" t="str">
            <v>GRADE 9E</v>
          </cell>
          <cell r="F59">
            <v>1</v>
          </cell>
          <cell r="G59">
            <v>85113.820410564411</v>
          </cell>
        </row>
        <row r="60">
          <cell r="C60" t="str">
            <v>PROF MJ ANDREWS</v>
          </cell>
          <cell r="D60" t="str">
            <v>PROFESSOR OF APPLIED ECONOMETRICS</v>
          </cell>
          <cell r="E60" t="str">
            <v>GRADE 9E</v>
          </cell>
          <cell r="F60">
            <v>1</v>
          </cell>
          <cell r="G60">
            <v>85113.820410564411</v>
          </cell>
        </row>
        <row r="61">
          <cell r="C61" t="str">
            <v>PROF DS RIGBY</v>
          </cell>
          <cell r="D61" t="str">
            <v>READER</v>
          </cell>
          <cell r="E61" t="str">
            <v>GRADE 9E</v>
          </cell>
          <cell r="F61">
            <v>1</v>
          </cell>
          <cell r="G61">
            <v>85113.820410564411</v>
          </cell>
        </row>
        <row r="62">
          <cell r="C62" t="str">
            <v>PROF H ZANK</v>
          </cell>
          <cell r="D62" t="str">
            <v>PROFESSOR OF ECONOMICS</v>
          </cell>
          <cell r="E62" t="str">
            <v>GRADE 9E</v>
          </cell>
          <cell r="F62">
            <v>1</v>
          </cell>
          <cell r="G62">
            <v>85113.820410564411</v>
          </cell>
        </row>
        <row r="63">
          <cell r="C63" t="str">
            <v>PROF GR OWEN-CROCKER</v>
          </cell>
          <cell r="D63" t="str">
            <v>PROFESSOR OF ANGLO-SAXON CULTURE</v>
          </cell>
          <cell r="E63" t="str">
            <v>GRADE 9E</v>
          </cell>
          <cell r="F63">
            <v>1</v>
          </cell>
          <cell r="G63">
            <v>83326.619618607991</v>
          </cell>
        </row>
        <row r="64">
          <cell r="C64" t="str">
            <v>PROF M YAMIN</v>
          </cell>
          <cell r="D64" t="str">
            <v>PROFESSOR</v>
          </cell>
          <cell r="E64" t="str">
            <v>GRADE 9E</v>
          </cell>
          <cell r="F64">
            <v>1</v>
          </cell>
          <cell r="G64">
            <v>82644.159216564396</v>
          </cell>
        </row>
        <row r="65">
          <cell r="C65" t="str">
            <v>PROF DJ ADAMS</v>
          </cell>
          <cell r="D65" t="str">
            <v>PROFESSOR OF FRENCH</v>
          </cell>
          <cell r="E65" t="str">
            <v>GRADE 9E</v>
          </cell>
          <cell r="F65">
            <v>1</v>
          </cell>
          <cell r="G65">
            <v>82644.159216564396</v>
          </cell>
        </row>
        <row r="66">
          <cell r="C66" t="str">
            <v>PROF SD HOWELL</v>
          </cell>
          <cell r="D66" t="str">
            <v>PROFESSOR OF FINANCIAL MANAGEMENT</v>
          </cell>
          <cell r="E66" t="str">
            <v>GRADE 9E</v>
          </cell>
          <cell r="F66">
            <v>1</v>
          </cell>
          <cell r="G66">
            <v>82644.159216564396</v>
          </cell>
        </row>
        <row r="67">
          <cell r="C67" t="str">
            <v>PROF JR PAYNE</v>
          </cell>
          <cell r="D67" t="str">
            <v>PROFESSOR OF LINGUISTICS</v>
          </cell>
          <cell r="E67" t="str">
            <v>GRADE 9E</v>
          </cell>
          <cell r="F67">
            <v>1</v>
          </cell>
          <cell r="G67">
            <v>82644.159216564396</v>
          </cell>
        </row>
        <row r="68">
          <cell r="C68" t="str">
            <v>PROF AV WILLIAMS</v>
          </cell>
          <cell r="D68" t="str">
            <v>READER</v>
          </cell>
          <cell r="E68" t="str">
            <v>GRADE 9E</v>
          </cell>
          <cell r="F68">
            <v>1</v>
          </cell>
          <cell r="G68">
            <v>82644.159216564396</v>
          </cell>
        </row>
        <row r="69">
          <cell r="C69" t="str">
            <v>PROF PJ HUMPHREYS</v>
          </cell>
          <cell r="D69" t="str">
            <v>PROFESSOR</v>
          </cell>
          <cell r="E69" t="str">
            <v>GRADE 9E</v>
          </cell>
          <cell r="F69">
            <v>1</v>
          </cell>
          <cell r="G69">
            <v>82644.159216564396</v>
          </cell>
        </row>
        <row r="70">
          <cell r="C70" t="str">
            <v>PROF CMC LITTLER</v>
          </cell>
          <cell r="D70" t="str">
            <v>PROFESSOR OF CONTEMPORARY GERMAN CULTURE</v>
          </cell>
          <cell r="E70" t="str">
            <v>GRADE 9E</v>
          </cell>
          <cell r="F70">
            <v>1</v>
          </cell>
          <cell r="G70">
            <v>82644.159216564396</v>
          </cell>
        </row>
        <row r="71">
          <cell r="C71" t="str">
            <v>PROF RB HEEKS</v>
          </cell>
          <cell r="D71" t="str">
            <v>PROFESSOR OF DEVELOPMENT INFORMATICS</v>
          </cell>
          <cell r="E71" t="str">
            <v>GRADE 9E</v>
          </cell>
          <cell r="F71">
            <v>1</v>
          </cell>
          <cell r="G71">
            <v>82644.159216564396</v>
          </cell>
        </row>
        <row r="72">
          <cell r="C72" t="str">
            <v>PROF IS PARMAR</v>
          </cell>
          <cell r="D72" t="str">
            <v>PROFESSOR OF GOVERNMENT</v>
          </cell>
          <cell r="E72" t="str">
            <v>GRADE 9E</v>
          </cell>
          <cell r="F72">
            <v>1</v>
          </cell>
          <cell r="G72">
            <v>82644.159216564396</v>
          </cell>
        </row>
        <row r="73">
          <cell r="C73" t="str">
            <v>PROF MW CRINSON</v>
          </cell>
          <cell r="D73" t="str">
            <v>PROFESSOR of ART HISTORY</v>
          </cell>
          <cell r="E73" t="str">
            <v>GRADE 9E</v>
          </cell>
          <cell r="F73">
            <v>1</v>
          </cell>
          <cell r="G73">
            <v>82644.159216564396</v>
          </cell>
        </row>
        <row r="74">
          <cell r="C74" t="str">
            <v>PROF Y GORLIZKI</v>
          </cell>
          <cell r="D74" t="str">
            <v>PROFESSOR OF POLITICS</v>
          </cell>
          <cell r="E74" t="str">
            <v>GRADE 9E</v>
          </cell>
          <cell r="F74">
            <v>1</v>
          </cell>
          <cell r="G74">
            <v>82644.159216564396</v>
          </cell>
        </row>
        <row r="75">
          <cell r="C75" t="str">
            <v>PROF WF BOYLE</v>
          </cell>
          <cell r="D75" t="str">
            <v>PROFESSOR OF EDUCATIONAL ASSESSMENT</v>
          </cell>
          <cell r="E75" t="str">
            <v>GRADE 9E</v>
          </cell>
          <cell r="F75">
            <v>1</v>
          </cell>
          <cell r="G75">
            <v>82644.159216564396</v>
          </cell>
        </row>
        <row r="76">
          <cell r="C76" t="str">
            <v>PROF KM SYKES</v>
          </cell>
          <cell r="D76" t="str">
            <v>PROFESSOR OF ANTHROPOLOGY</v>
          </cell>
          <cell r="E76" t="str">
            <v>GRADE 9E</v>
          </cell>
          <cell r="F76">
            <v>1</v>
          </cell>
          <cell r="G76">
            <v>82644.159216564396</v>
          </cell>
        </row>
        <row r="77">
          <cell r="C77" t="str">
            <v>PROF KA MORGAN</v>
          </cell>
          <cell r="D77" t="str">
            <v>PROFESSOR OF POLITICS &amp; CONTEMP HISTORY</v>
          </cell>
          <cell r="E77" t="str">
            <v>GRADE 9E</v>
          </cell>
          <cell r="F77">
            <v>1</v>
          </cell>
          <cell r="G77">
            <v>82644.159216564396</v>
          </cell>
        </row>
        <row r="78">
          <cell r="C78" t="str">
            <v>PROF MG EVANS</v>
          </cell>
          <cell r="D78" t="str">
            <v>READER IN GEOMORPHOLOGY</v>
          </cell>
          <cell r="E78" t="str">
            <v>GRADE 9E</v>
          </cell>
          <cell r="F78">
            <v>1</v>
          </cell>
          <cell r="G78">
            <v>82644.159216564396</v>
          </cell>
        </row>
        <row r="79">
          <cell r="C79" t="str">
            <v>PROF S JONES</v>
          </cell>
          <cell r="D79" t="str">
            <v>Professor of Archaeology</v>
          </cell>
          <cell r="E79" t="str">
            <v>GRADE 9E</v>
          </cell>
          <cell r="F79">
            <v>1</v>
          </cell>
          <cell r="G79">
            <v>82644.159216564396</v>
          </cell>
        </row>
        <row r="80">
          <cell r="C80" t="str">
            <v>PROF DA REYNOLDS</v>
          </cell>
          <cell r="D80" t="str">
            <v>PROFESSOR OF FRENCH</v>
          </cell>
          <cell r="E80" t="str">
            <v>GRADE 9E</v>
          </cell>
          <cell r="F80">
            <v>1</v>
          </cell>
          <cell r="G80">
            <v>82644.159216564396</v>
          </cell>
        </row>
        <row r="81">
          <cell r="C81" t="str">
            <v>PROF NK CHAMBERS</v>
          </cell>
          <cell r="D81" t="str">
            <v>PROFESSOR OF HEALT MANAGEMENT</v>
          </cell>
          <cell r="E81" t="str">
            <v>GRADE 9E</v>
          </cell>
          <cell r="F81">
            <v>1</v>
          </cell>
          <cell r="G81">
            <v>82644.159216564396</v>
          </cell>
        </row>
        <row r="82">
          <cell r="C82" t="str">
            <v>PROF HJ BARKER</v>
          </cell>
          <cell r="D82" t="str">
            <v>PROFESSOR OF BRITISH HISTORY</v>
          </cell>
          <cell r="E82" t="str">
            <v>GRADE 9E</v>
          </cell>
          <cell r="F82">
            <v>1</v>
          </cell>
          <cell r="G82">
            <v>82644.159216564396</v>
          </cell>
        </row>
        <row r="83">
          <cell r="C83" t="str">
            <v>PROF SC TODD</v>
          </cell>
          <cell r="D83" t="str">
            <v>PROFESSOR OF ANCIENT HISTORY</v>
          </cell>
          <cell r="E83" t="str">
            <v>GRADE 9E</v>
          </cell>
          <cell r="F83">
            <v>1</v>
          </cell>
          <cell r="G83">
            <v>82644.159216564396</v>
          </cell>
        </row>
        <row r="84">
          <cell r="C84" t="str">
            <v>PROF CC RICHARDS</v>
          </cell>
          <cell r="D84" t="str">
            <v>READER</v>
          </cell>
          <cell r="E84" t="str">
            <v>GRADE 9E</v>
          </cell>
          <cell r="F84">
            <v>1</v>
          </cell>
          <cell r="G84">
            <v>82644.159216564396</v>
          </cell>
        </row>
        <row r="85">
          <cell r="C85" t="str">
            <v>PROF JC WOODWARD</v>
          </cell>
          <cell r="D85" t="str">
            <v>PROFESSOR OF PHYSICAL GEOGRAPHY</v>
          </cell>
          <cell r="E85" t="str">
            <v>GRADE 9E</v>
          </cell>
          <cell r="F85">
            <v>1</v>
          </cell>
          <cell r="G85">
            <v>82644.159216564396</v>
          </cell>
        </row>
        <row r="86">
          <cell r="C86" t="str">
            <v>PROF MU ZEHFUSS</v>
          </cell>
          <cell r="D86" t="str">
            <v>PROFESSOR OF INTERNATIONAL POLITICS</v>
          </cell>
          <cell r="E86" t="str">
            <v>GRADE 9E</v>
          </cell>
          <cell r="F86">
            <v>1</v>
          </cell>
          <cell r="G86">
            <v>82644.159216564396</v>
          </cell>
        </row>
        <row r="87">
          <cell r="C87" t="str">
            <v>PROF CJ CHAPMAN</v>
          </cell>
          <cell r="D87" t="str">
            <v>PROFESSOR IN EDUCATIONAL LEADERSHIP</v>
          </cell>
          <cell r="E87" t="str">
            <v>GRADE 9E</v>
          </cell>
          <cell r="F87">
            <v>1</v>
          </cell>
          <cell r="G87">
            <v>82644.159216564396</v>
          </cell>
        </row>
        <row r="88">
          <cell r="C88" t="str">
            <v>PROF SJ MACDONALD</v>
          </cell>
          <cell r="D88" t="str">
            <v>PROFESSOR OF SOCIAL ANTHROPOLOGY</v>
          </cell>
          <cell r="E88" t="str">
            <v>GRADE 9E</v>
          </cell>
          <cell r="F88">
            <v>1</v>
          </cell>
          <cell r="G88">
            <v>82644.159216564396</v>
          </cell>
        </row>
        <row r="89">
          <cell r="C89" t="str">
            <v>PROF Y LI</v>
          </cell>
          <cell r="D89" t="str">
            <v>PROFESSOR OF SOCIAL CHANGE (SOCIOLOGY)</v>
          </cell>
          <cell r="E89" t="str">
            <v>GRADE 9E</v>
          </cell>
          <cell r="F89">
            <v>1</v>
          </cell>
          <cell r="G89">
            <v>82644.159216564396</v>
          </cell>
        </row>
        <row r="90">
          <cell r="C90" t="str">
            <v>PROF M KAIKA</v>
          </cell>
          <cell r="D90" t="str">
            <v>PROFESSOR OF HUMAN GEOGRAPHY</v>
          </cell>
          <cell r="E90" t="str">
            <v>GRADE 9E</v>
          </cell>
          <cell r="F90">
            <v>1</v>
          </cell>
          <cell r="G90">
            <v>82644.159216564396</v>
          </cell>
        </row>
        <row r="91">
          <cell r="C91" t="str">
            <v>PROF X ZHANG</v>
          </cell>
          <cell r="D91" t="str">
            <v>Professor in Chinese Business &amp; Mgmt</v>
          </cell>
          <cell r="E91" t="str">
            <v>GRADE 9E</v>
          </cell>
          <cell r="F91">
            <v>1</v>
          </cell>
          <cell r="G91">
            <v>82644.159216564396</v>
          </cell>
        </row>
        <row r="92">
          <cell r="C92" t="str">
            <v>PROF KG WARD</v>
          </cell>
          <cell r="D92" t="str">
            <v>PROFESSOR OF HUMAN GEOGRAPHY</v>
          </cell>
          <cell r="E92" t="str">
            <v>GRADE 9E</v>
          </cell>
          <cell r="F92">
            <v>1</v>
          </cell>
          <cell r="G92">
            <v>81691.789776564401</v>
          </cell>
        </row>
        <row r="93">
          <cell r="C93" t="str">
            <v>PROF JMN DODD</v>
          </cell>
          <cell r="D93" t="str">
            <v>PROFESSOR OF PHILOSOPHY</v>
          </cell>
          <cell r="E93" t="str">
            <v>GRADE 9E</v>
          </cell>
          <cell r="F93">
            <v>1</v>
          </cell>
          <cell r="G93">
            <v>81506.204736564396</v>
          </cell>
        </row>
        <row r="94">
          <cell r="C94" t="str">
            <v>PROF AP MCMEEKIN</v>
          </cell>
          <cell r="D94" t="str">
            <v>Professor of Innovation</v>
          </cell>
          <cell r="E94" t="str">
            <v>GRADE 9E</v>
          </cell>
          <cell r="F94">
            <v>2</v>
          </cell>
          <cell r="G94">
            <v>81089.21621560381</v>
          </cell>
        </row>
        <row r="95">
          <cell r="C95" t="str">
            <v>PROF BT HEAPHY</v>
          </cell>
          <cell r="D95" t="str">
            <v>Professor of Sociology</v>
          </cell>
          <cell r="E95" t="str">
            <v>GRADE 9E</v>
          </cell>
          <cell r="F95">
            <v>1</v>
          </cell>
          <cell r="G95">
            <v>80857.485536649387</v>
          </cell>
        </row>
        <row r="96">
          <cell r="C96" t="str">
            <v>PROF ND MEHANDJIEV</v>
          </cell>
          <cell r="D96" t="str">
            <v>READER</v>
          </cell>
          <cell r="E96" t="str">
            <v>GRADE 9E</v>
          </cell>
          <cell r="F96">
            <v>1</v>
          </cell>
          <cell r="G96">
            <v>80833.464452392</v>
          </cell>
        </row>
        <row r="97">
          <cell r="C97" t="str">
            <v>PROF R THOMAS</v>
          </cell>
          <cell r="D97" t="str">
            <v>Reader</v>
          </cell>
          <cell r="E97" t="str">
            <v>GRADE 9E</v>
          </cell>
          <cell r="F97">
            <v>1</v>
          </cell>
          <cell r="G97">
            <v>80239.304030649408</v>
          </cell>
        </row>
        <row r="98">
          <cell r="C98" t="str">
            <v>PROF K COOPER</v>
          </cell>
          <cell r="D98" t="str">
            <v>PROFESSOR IN EARLY CHRISTIANITY</v>
          </cell>
          <cell r="E98" t="str">
            <v>GRADE 9E</v>
          </cell>
          <cell r="F98">
            <v>1</v>
          </cell>
          <cell r="G98">
            <v>80170.883985610606</v>
          </cell>
        </row>
        <row r="99">
          <cell r="C99" t="str">
            <v>PROF DR LANGTON</v>
          </cell>
          <cell r="D99" t="str">
            <v>SENIOR LEC IN JEWISH-CHRISTIAN RELATIONS</v>
          </cell>
          <cell r="E99" t="str">
            <v>GRADE 9E</v>
          </cell>
          <cell r="F99">
            <v>1</v>
          </cell>
          <cell r="G99">
            <v>80170.883985610606</v>
          </cell>
        </row>
        <row r="100">
          <cell r="C100" t="str">
            <v>PROF N HUMPHREY</v>
          </cell>
          <cell r="D100" t="str">
            <v>SENIOR LECTURER- PSYCHOLOGY OF EDUCATION</v>
          </cell>
          <cell r="E100" t="str">
            <v>GRADE 9E</v>
          </cell>
          <cell r="F100">
            <v>1</v>
          </cell>
          <cell r="G100">
            <v>80170.883985610606</v>
          </cell>
        </row>
        <row r="101">
          <cell r="C101" t="str">
            <v>PROF DK SOUTHERTON</v>
          </cell>
          <cell r="D101" t="str">
            <v>Professor of Sociology</v>
          </cell>
          <cell r="E101" t="str">
            <v>GRADE 9E</v>
          </cell>
          <cell r="F101">
            <v>2</v>
          </cell>
          <cell r="G101">
            <v>78681.679224683699</v>
          </cell>
        </row>
        <row r="102">
          <cell r="C102" t="str">
            <v>PROF DL XU</v>
          </cell>
          <cell r="D102" t="str">
            <v>Professor of Decision Sciences and Syste</v>
          </cell>
          <cell r="E102" t="str">
            <v>GRADE 9E</v>
          </cell>
          <cell r="F102">
            <v>1</v>
          </cell>
          <cell r="G102">
            <v>77769.642836649393</v>
          </cell>
        </row>
        <row r="103">
          <cell r="C103" t="str">
            <v>PROF HM PERKS</v>
          </cell>
          <cell r="D103" t="str">
            <v>Professor of Marketing and Product Innov</v>
          </cell>
          <cell r="E103" t="str">
            <v>GRADE 9E</v>
          </cell>
          <cell r="F103">
            <v>1</v>
          </cell>
          <cell r="G103">
            <v>77769.642836649393</v>
          </cell>
        </row>
        <row r="104">
          <cell r="C104" t="str">
            <v>PROF AT RUSSELL</v>
          </cell>
          <cell r="D104" t="str">
            <v>SENIOR LECTURER</v>
          </cell>
          <cell r="E104" t="str">
            <v>GRADE 9E</v>
          </cell>
          <cell r="F104">
            <v>1</v>
          </cell>
          <cell r="G104">
            <v>77769.642836649393</v>
          </cell>
        </row>
        <row r="105">
          <cell r="C105" t="str">
            <v>PROF KA WOODS</v>
          </cell>
          <cell r="D105" t="str">
            <v>SENIOR LECTURER</v>
          </cell>
          <cell r="E105" t="str">
            <v>GRADE 9E</v>
          </cell>
          <cell r="F105">
            <v>1</v>
          </cell>
          <cell r="G105">
            <v>77769.642836649393</v>
          </cell>
        </row>
        <row r="106">
          <cell r="C106" t="str">
            <v>PROF CJ DALY</v>
          </cell>
          <cell r="D106" t="str">
            <v>SENIOR LECTURER</v>
          </cell>
          <cell r="E106" t="str">
            <v>GRADE 9E</v>
          </cell>
          <cell r="F106">
            <v>1</v>
          </cell>
          <cell r="G106">
            <v>77769.642836649393</v>
          </cell>
        </row>
        <row r="107">
          <cell r="C107" t="str">
            <v>PROF D MEDWAY</v>
          </cell>
          <cell r="D107" t="str">
            <v>SENIOR LECTURER</v>
          </cell>
          <cell r="E107" t="str">
            <v>GRADE 9E</v>
          </cell>
          <cell r="F107">
            <v>1</v>
          </cell>
          <cell r="G107">
            <v>77769.642836649393</v>
          </cell>
        </row>
        <row r="108">
          <cell r="C108" t="str">
            <v>PROF TR SEDDON</v>
          </cell>
          <cell r="D108" t="str">
            <v>READER IN REGULATION</v>
          </cell>
          <cell r="E108" t="str">
            <v>GRADE 9E</v>
          </cell>
          <cell r="F108">
            <v>1</v>
          </cell>
          <cell r="G108">
            <v>77769.642836649393</v>
          </cell>
        </row>
        <row r="109">
          <cell r="C109" t="str">
            <v>PROF A BARRIENTOS</v>
          </cell>
          <cell r="D109" t="str">
            <v>PROFESSOR OF POVERTY &amp; SOCIAL JUSTICE</v>
          </cell>
          <cell r="E109" t="str">
            <v>GRADE 9E</v>
          </cell>
          <cell r="F109">
            <v>1</v>
          </cell>
          <cell r="G109">
            <v>74061.739123248</v>
          </cell>
        </row>
        <row r="110">
          <cell r="C110" t="str">
            <v>PROF CA GREGORY</v>
          </cell>
          <cell r="D110" t="str">
            <v>PROF POLITICAL &amp; ECONOMIC ANTHROPOLOGY</v>
          </cell>
          <cell r="E110" t="str">
            <v>GRADE 9DSP</v>
          </cell>
          <cell r="F110">
            <v>0.23</v>
          </cell>
          <cell r="G110">
            <v>16702.128836111999</v>
          </cell>
        </row>
        <row r="111">
          <cell r="C111" t="str">
            <v>PROF P SHAPIRA</v>
          </cell>
          <cell r="D111" t="str">
            <v>PROFESSOR OF INNOVATION MGT &amp; POLICY</v>
          </cell>
          <cell r="E111" t="str">
            <v>GRADE 9D</v>
          </cell>
          <cell r="F111">
            <v>1</v>
          </cell>
          <cell r="G111">
            <v>145994.71732573002</v>
          </cell>
        </row>
        <row r="112">
          <cell r="C112" t="str">
            <v>PROF SC GUY</v>
          </cell>
          <cell r="D112" t="str">
            <v>PROFESSOR OF ARCHITECTURE</v>
          </cell>
          <cell r="E112" t="str">
            <v>GRADE 9D</v>
          </cell>
          <cell r="F112">
            <v>1</v>
          </cell>
          <cell r="G112">
            <v>126391.10444911632</v>
          </cell>
        </row>
        <row r="113">
          <cell r="C113" t="str">
            <v>PROF S POON</v>
          </cell>
          <cell r="D113" t="str">
            <v>PROFESSOR</v>
          </cell>
          <cell r="E113" t="str">
            <v>GRADE 9D</v>
          </cell>
          <cell r="F113">
            <v>1</v>
          </cell>
          <cell r="G113">
            <v>120415.65308773</v>
          </cell>
        </row>
        <row r="114">
          <cell r="C114" t="str">
            <v>PROF BS TETHER</v>
          </cell>
          <cell r="D114" t="str">
            <v>PROFESSOR OF INNOVATION MGT &amp;  STRATEGY</v>
          </cell>
          <cell r="E114" t="str">
            <v>GRADE 9D</v>
          </cell>
          <cell r="F114">
            <v>1</v>
          </cell>
          <cell r="G114">
            <v>113358.60201231702</v>
          </cell>
        </row>
        <row r="115">
          <cell r="C115" t="str">
            <v>PROF M NEWMAN</v>
          </cell>
          <cell r="D115" t="str">
            <v>PROFESSOR</v>
          </cell>
          <cell r="E115" t="str">
            <v>GRADE 9D</v>
          </cell>
          <cell r="F115">
            <v>1</v>
          </cell>
          <cell r="G115">
            <v>111707.01860773</v>
          </cell>
        </row>
        <row r="116">
          <cell r="C116" t="str">
            <v>PROF R HARTLEY</v>
          </cell>
          <cell r="D116" t="str">
            <v>PROFESSOR OF ECONOMICS</v>
          </cell>
          <cell r="E116" t="str">
            <v>GRADE 9D</v>
          </cell>
          <cell r="F116">
            <v>1</v>
          </cell>
          <cell r="G116">
            <v>107763.10117573003</v>
          </cell>
        </row>
        <row r="117">
          <cell r="C117" t="str">
            <v>PROF FH STEPHEN</v>
          </cell>
          <cell r="D117" t="str">
            <v>PROFESSOR OF REGULATION</v>
          </cell>
          <cell r="E117" t="str">
            <v>GRADE 9D</v>
          </cell>
          <cell r="F117">
            <v>2</v>
          </cell>
          <cell r="G117">
            <v>105540.51107458503</v>
          </cell>
        </row>
        <row r="118">
          <cell r="C118" t="str">
            <v>PROF MJ BRESNEN</v>
          </cell>
          <cell r="D118" t="str">
            <v>PROFESSOR OF ORGANISATION STUDIES</v>
          </cell>
          <cell r="E118" t="str">
            <v>GRADE 9D</v>
          </cell>
          <cell r="F118">
            <v>1</v>
          </cell>
          <cell r="G118">
            <v>105293.43998173001</v>
          </cell>
        </row>
        <row r="119">
          <cell r="C119" t="str">
            <v>PROF G HAUGHTON</v>
          </cell>
          <cell r="D119" t="str">
            <v>Professor of Urban and Environmental Pla</v>
          </cell>
          <cell r="E119" t="str">
            <v>GRADE 9D</v>
          </cell>
          <cell r="F119">
            <v>1</v>
          </cell>
          <cell r="G119">
            <v>105293.43998173001</v>
          </cell>
        </row>
        <row r="120">
          <cell r="C120" t="str">
            <v>PROF NK SCHILLER</v>
          </cell>
          <cell r="D120" t="str">
            <v>PROFESSOR OF COSMOPOLITAN CULTURES</v>
          </cell>
          <cell r="E120" t="str">
            <v>GRADE 9D</v>
          </cell>
          <cell r="F120">
            <v>1</v>
          </cell>
          <cell r="G120">
            <v>104865.17608506943</v>
          </cell>
        </row>
        <row r="121">
          <cell r="C121" t="str">
            <v>PROF JM THOMPSON</v>
          </cell>
          <cell r="D121" t="str">
            <v>PROFESSOR OF DRAMA</v>
          </cell>
          <cell r="E121" t="str">
            <v>GRADE 9D</v>
          </cell>
          <cell r="F121">
            <v>1</v>
          </cell>
          <cell r="G121">
            <v>102432.88781907821</v>
          </cell>
        </row>
        <row r="122">
          <cell r="C122" t="str">
            <v>PROF MA BOWE</v>
          </cell>
          <cell r="D122" t="str">
            <v>PROFESSOR</v>
          </cell>
          <cell r="E122" t="str">
            <v>GRADE 9D</v>
          </cell>
          <cell r="F122">
            <v>1</v>
          </cell>
          <cell r="G122">
            <v>102161.92771269941</v>
          </cell>
        </row>
        <row r="123">
          <cell r="C123" t="str">
            <v>PROF WS TURLEY</v>
          </cell>
          <cell r="D123" t="str">
            <v>PROFESSOR</v>
          </cell>
          <cell r="E123" t="str">
            <v>GRADE 9D</v>
          </cell>
          <cell r="F123">
            <v>1</v>
          </cell>
          <cell r="G123">
            <v>102161.92771269941</v>
          </cell>
        </row>
        <row r="124">
          <cell r="C124" t="str">
            <v>PROF C TALBOT</v>
          </cell>
          <cell r="D124" t="str">
            <v>PROFESSOR OF PUBLIC POLICY &amp; MANAGEMENT</v>
          </cell>
          <cell r="E124" t="str">
            <v>GRADE 9D</v>
          </cell>
          <cell r="F124">
            <v>1</v>
          </cell>
          <cell r="G124">
            <v>102161.92771269941</v>
          </cell>
        </row>
        <row r="125">
          <cell r="C125" t="str">
            <v>PROF J EDLER</v>
          </cell>
          <cell r="D125" t="str">
            <v>PROFESSOR OF INNOVATION STUDIES</v>
          </cell>
          <cell r="E125" t="str">
            <v>GRADE 9D</v>
          </cell>
          <cell r="F125">
            <v>1</v>
          </cell>
          <cell r="G125">
            <v>102161.92771269941</v>
          </cell>
        </row>
        <row r="126">
          <cell r="C126" t="str">
            <v>PROF RK GIBSON</v>
          </cell>
          <cell r="D126" t="str">
            <v>PROFESSOR</v>
          </cell>
          <cell r="E126" t="str">
            <v>GRADE 9D</v>
          </cell>
          <cell r="F126">
            <v>1</v>
          </cell>
          <cell r="G126">
            <v>99933.406853799999</v>
          </cell>
        </row>
        <row r="127">
          <cell r="C127" t="str">
            <v>PROF CA FAGAN</v>
          </cell>
          <cell r="D127" t="str">
            <v>PROFESSOR</v>
          </cell>
          <cell r="E127" t="str">
            <v>GRADE 9D</v>
          </cell>
          <cell r="F127">
            <v>1</v>
          </cell>
          <cell r="G127">
            <v>99809.869966914397</v>
          </cell>
        </row>
        <row r="128">
          <cell r="C128" t="str">
            <v>PROF GM WINCH</v>
          </cell>
          <cell r="D128" t="str">
            <v>PROFESSOR</v>
          </cell>
          <cell r="E128" t="str">
            <v>GRADE 9D</v>
          </cell>
          <cell r="F128">
            <v>2</v>
          </cell>
          <cell r="G128">
            <v>99148.882185795854</v>
          </cell>
        </row>
        <row r="129">
          <cell r="C129" t="str">
            <v>PROF PR JACKSON</v>
          </cell>
          <cell r="D129" t="str">
            <v>PROFESSOR</v>
          </cell>
          <cell r="E129" t="str">
            <v>GRADE 9D</v>
          </cell>
          <cell r="F129">
            <v>1</v>
          </cell>
          <cell r="G129">
            <v>99118.527154465002</v>
          </cell>
        </row>
        <row r="130">
          <cell r="C130" t="str">
            <v>PROF IL GARRETT</v>
          </cell>
          <cell r="D130" t="str">
            <v>PROFESSOR</v>
          </cell>
          <cell r="E130" t="str">
            <v>GRADE 9D</v>
          </cell>
          <cell r="F130">
            <v>1</v>
          </cell>
          <cell r="G130">
            <v>99118.527154465002</v>
          </cell>
        </row>
        <row r="131">
          <cell r="C131" t="str">
            <v>PROF DA DYSON</v>
          </cell>
          <cell r="D131" t="str">
            <v>PROFESSOR</v>
          </cell>
          <cell r="E131" t="str">
            <v>GRADE 9D</v>
          </cell>
          <cell r="F131">
            <v>1</v>
          </cell>
          <cell r="G131">
            <v>99118.527154465002</v>
          </cell>
        </row>
        <row r="132">
          <cell r="C132" t="str">
            <v>PROF BE WARD</v>
          </cell>
          <cell r="D132" t="str">
            <v>PROFESSOR OF AMERICAN STUDIES</v>
          </cell>
          <cell r="E132" t="str">
            <v>GRADE 9D</v>
          </cell>
          <cell r="F132">
            <v>1</v>
          </cell>
          <cell r="G132">
            <v>99118.527154465002</v>
          </cell>
        </row>
        <row r="133">
          <cell r="C133" t="str">
            <v>PROF C MAVOR</v>
          </cell>
          <cell r="D133" t="str">
            <v>PROFESSOR OF VISUAL ARTS</v>
          </cell>
          <cell r="E133" t="str">
            <v>GRADE 9D</v>
          </cell>
          <cell r="F133">
            <v>1</v>
          </cell>
          <cell r="G133">
            <v>98716.586434375</v>
          </cell>
        </row>
        <row r="134">
          <cell r="C134" t="str">
            <v>PROF K BLACKBURN</v>
          </cell>
          <cell r="D134" t="str">
            <v>PROFESSOR</v>
          </cell>
          <cell r="E134" t="str">
            <v>GRADE 9D</v>
          </cell>
          <cell r="F134">
            <v>1</v>
          </cell>
          <cell r="G134">
            <v>98636.682472510016</v>
          </cell>
        </row>
        <row r="135">
          <cell r="C135" t="str">
            <v>PROF DR LANGSLOW</v>
          </cell>
          <cell r="D135" t="str">
            <v>PROFESSOR OF CLASSICS</v>
          </cell>
          <cell r="E135" t="str">
            <v>GRADE 9D</v>
          </cell>
          <cell r="F135">
            <v>1</v>
          </cell>
          <cell r="G135">
            <v>96958.1770732</v>
          </cell>
        </row>
        <row r="136">
          <cell r="C136" t="str">
            <v>PROF WA CALLAHAN</v>
          </cell>
          <cell r="D136" t="str">
            <v>PROFESSOR OF INTERNATIONAL POLITICS</v>
          </cell>
          <cell r="E136" t="str">
            <v>GRADE 9D</v>
          </cell>
          <cell r="F136">
            <v>1</v>
          </cell>
          <cell r="G136">
            <v>96958.1770732</v>
          </cell>
        </row>
        <row r="137">
          <cell r="C137" t="str">
            <v>PROF DMB DENISON</v>
          </cell>
          <cell r="D137" t="str">
            <v>SMITH CHAIR IN ENG LANG &amp; MED LIT</v>
          </cell>
          <cell r="E137" t="str">
            <v>GRADE 9D</v>
          </cell>
          <cell r="F137">
            <v>1</v>
          </cell>
          <cell r="G137">
            <v>96167.021278510001</v>
          </cell>
        </row>
        <row r="138">
          <cell r="C138" t="str">
            <v>PROF P SUMMERFIELD</v>
          </cell>
          <cell r="D138" t="str">
            <v>PROFESSOR</v>
          </cell>
          <cell r="E138" t="str">
            <v>GRADE 9D</v>
          </cell>
          <cell r="F138">
            <v>1</v>
          </cell>
          <cell r="G138">
            <v>96167.021278510001</v>
          </cell>
        </row>
        <row r="139">
          <cell r="C139" t="str">
            <v>PROF NS HARRIS</v>
          </cell>
          <cell r="D139" t="str">
            <v>PROFESSOR</v>
          </cell>
          <cell r="E139" t="str">
            <v>GRADE 9D</v>
          </cell>
          <cell r="F139">
            <v>1</v>
          </cell>
          <cell r="G139">
            <v>95770.608702550584</v>
          </cell>
        </row>
        <row r="140">
          <cell r="C140" t="str">
            <v>PROF IV EVSTIGNEEV</v>
          </cell>
          <cell r="D140" t="str">
            <v>PROFESSOR</v>
          </cell>
          <cell r="E140" t="str">
            <v>GRADE 9D</v>
          </cell>
          <cell r="F140">
            <v>1</v>
          </cell>
          <cell r="G140">
            <v>95770.608702550584</v>
          </cell>
        </row>
        <row r="141">
          <cell r="C141" t="str">
            <v>PROF SR PARKER</v>
          </cell>
          <cell r="D141" t="str">
            <v>SIMON CHAIR FOR GERMAN STUDIES</v>
          </cell>
          <cell r="E141" t="str">
            <v>GRADE 9D</v>
          </cell>
          <cell r="F141">
            <v>1</v>
          </cell>
          <cell r="G141">
            <v>93300.947508550584</v>
          </cell>
        </row>
        <row r="142">
          <cell r="C142" t="str">
            <v>PROF CP HOLLAND</v>
          </cell>
          <cell r="D142" t="str">
            <v>PROFESSOR OF INFORMATION SYSTEMS</v>
          </cell>
          <cell r="E142" t="str">
            <v>GRADE 9D</v>
          </cell>
          <cell r="F142">
            <v>1</v>
          </cell>
          <cell r="G142">
            <v>93300.947508550584</v>
          </cell>
        </row>
        <row r="143">
          <cell r="C143" t="str">
            <v>PROF ID MILES</v>
          </cell>
          <cell r="D143" t="str">
            <v>EXECUTIVE DIRECTOR</v>
          </cell>
          <cell r="E143" t="str">
            <v>GRADE 9D</v>
          </cell>
          <cell r="F143">
            <v>1</v>
          </cell>
          <cell r="G143">
            <v>93300.947508550584</v>
          </cell>
        </row>
        <row r="144">
          <cell r="C144" t="str">
            <v>PROF RP OAKEY</v>
          </cell>
          <cell r="D144" t="str">
            <v>PROFESSOR OF BUSINESS DEVELOPMENT</v>
          </cell>
          <cell r="E144" t="str">
            <v>GRADE 9D</v>
          </cell>
          <cell r="F144">
            <v>1</v>
          </cell>
          <cell r="G144">
            <v>93300.947508550584</v>
          </cell>
        </row>
        <row r="145">
          <cell r="C145" t="str">
            <v>PROF D SZECHI</v>
          </cell>
          <cell r="D145" t="str">
            <v>PROFESSOR OF EARLY MODERN HISTORY</v>
          </cell>
          <cell r="E145" t="str">
            <v>GRADE 9D</v>
          </cell>
          <cell r="F145">
            <v>1</v>
          </cell>
          <cell r="G145">
            <v>93300.947508550584</v>
          </cell>
        </row>
        <row r="146">
          <cell r="C146" t="str">
            <v>PROF P DUNCKER</v>
          </cell>
          <cell r="D146" t="str">
            <v>PROFESSOR OF CREATIVE WRITING AND MODERN</v>
          </cell>
          <cell r="E146" t="str">
            <v>GRADE 9D</v>
          </cell>
          <cell r="F146">
            <v>1</v>
          </cell>
          <cell r="G146">
            <v>93300.947508550584</v>
          </cell>
        </row>
        <row r="147">
          <cell r="C147" t="str">
            <v>PROF AH QURESHI</v>
          </cell>
          <cell r="D147" t="str">
            <v>PROFESSOR OF INTERNATIONAL ECONOMIC LAW</v>
          </cell>
          <cell r="E147" t="str">
            <v>GRADE 9D</v>
          </cell>
          <cell r="F147">
            <v>1</v>
          </cell>
          <cell r="G147">
            <v>92985.86881948002</v>
          </cell>
        </row>
        <row r="148">
          <cell r="C148" t="str">
            <v>PROF W LUCY</v>
          </cell>
          <cell r="D148" t="str">
            <v>PROFESSOR OF LAW</v>
          </cell>
          <cell r="E148" t="str">
            <v>GRADE 9D</v>
          </cell>
          <cell r="F148">
            <v>1</v>
          </cell>
          <cell r="G148">
            <v>92985.86881948002</v>
          </cell>
        </row>
        <row r="149">
          <cell r="C149" t="str">
            <v>PROF BO TAITHE</v>
          </cell>
          <cell r="D149" t="str">
            <v>PROFESSOR OF CULTURAL HISTORY</v>
          </cell>
          <cell r="E149" t="str">
            <v>GRADE 9D</v>
          </cell>
          <cell r="F149">
            <v>1</v>
          </cell>
          <cell r="G149">
            <v>91726.53872976001</v>
          </cell>
        </row>
        <row r="150">
          <cell r="C150" t="str">
            <v>PROF T O'LEARY</v>
          </cell>
          <cell r="D150" t="str">
            <v>PROFESSOR</v>
          </cell>
          <cell r="E150" t="str">
            <v>GRADE 9D</v>
          </cell>
          <cell r="F150">
            <v>0.8</v>
          </cell>
          <cell r="G150">
            <v>91311.716971384012</v>
          </cell>
        </row>
        <row r="151">
          <cell r="C151" t="str">
            <v>PROF GJ BROOKE</v>
          </cell>
          <cell r="D151" t="str">
            <v>RYLANDS PROFESSOR OF BIBLICAL CRITICISM</v>
          </cell>
          <cell r="E151" t="str">
            <v>GRADE 9D</v>
          </cell>
          <cell r="F151">
            <v>1</v>
          </cell>
          <cell r="G151">
            <v>90516.207625480005</v>
          </cell>
        </row>
        <row r="152">
          <cell r="C152" t="str">
            <v>PROF N SANGHAVI</v>
          </cell>
          <cell r="D152" t="str">
            <v>PROFESSORIAL FELLOW</v>
          </cell>
          <cell r="E152" t="str">
            <v>GRADE 9D</v>
          </cell>
          <cell r="F152">
            <v>1</v>
          </cell>
          <cell r="G152">
            <v>90516.207625480005</v>
          </cell>
        </row>
        <row r="153">
          <cell r="C153" t="str">
            <v>PROF YLC WONG</v>
          </cell>
          <cell r="D153" t="str">
            <v>PROFESSOR OF SPATIAL PLANNING</v>
          </cell>
          <cell r="E153" t="str">
            <v>GRADE 9D</v>
          </cell>
          <cell r="F153">
            <v>1</v>
          </cell>
          <cell r="G153">
            <v>90516.207625480005</v>
          </cell>
        </row>
        <row r="154">
          <cell r="C154" t="str">
            <v>PROF Y MATRAS</v>
          </cell>
          <cell r="D154" t="str">
            <v>PROFESSOR OF LINGUISTICS</v>
          </cell>
          <cell r="E154" t="str">
            <v>GRADE 9D</v>
          </cell>
          <cell r="F154">
            <v>1</v>
          </cell>
          <cell r="G154">
            <v>90516.207625480005</v>
          </cell>
        </row>
        <row r="155">
          <cell r="C155" t="str">
            <v>PROF PM HARVEY</v>
          </cell>
          <cell r="D155" t="str">
            <v>PROFESSOR</v>
          </cell>
          <cell r="E155" t="str">
            <v>GRADE 9D</v>
          </cell>
          <cell r="F155">
            <v>1</v>
          </cell>
          <cell r="G155">
            <v>90516.207625480005</v>
          </cell>
        </row>
        <row r="156">
          <cell r="C156" t="str">
            <v>PROF J MASON</v>
          </cell>
          <cell r="D156" t="str">
            <v>PROFESSOR OF SOCIOLOGY</v>
          </cell>
          <cell r="E156" t="str">
            <v>GRADE 9D</v>
          </cell>
          <cell r="F156">
            <v>1</v>
          </cell>
          <cell r="G156">
            <v>90516.207625480005</v>
          </cell>
        </row>
        <row r="157">
          <cell r="C157" t="str">
            <v>PROF CG PERRIAM</v>
          </cell>
          <cell r="D157" t="str">
            <v>PROFESSOR OF HISPANIC STUDIES</v>
          </cell>
          <cell r="E157" t="str">
            <v>GRADE 9D</v>
          </cell>
          <cell r="F157">
            <v>1</v>
          </cell>
          <cell r="G157">
            <v>90516.207625480005</v>
          </cell>
        </row>
        <row r="158">
          <cell r="C158" t="str">
            <v>PROF KMJ WALSHE</v>
          </cell>
          <cell r="D158" t="str">
            <v>PROFESSOR</v>
          </cell>
          <cell r="E158" t="str">
            <v>GRADE 9D</v>
          </cell>
          <cell r="F158">
            <v>1</v>
          </cell>
          <cell r="G158">
            <v>90516.207625480005</v>
          </cell>
        </row>
        <row r="159">
          <cell r="C159" t="str">
            <v>PROF PJ FOURACRE</v>
          </cell>
          <cell r="D159" t="str">
            <v>PROFESSOR OF MEDIEVAL HISTORY</v>
          </cell>
          <cell r="E159" t="str">
            <v>GRADE 9D</v>
          </cell>
          <cell r="F159">
            <v>1</v>
          </cell>
          <cell r="G159">
            <v>90516.207625480005</v>
          </cell>
        </row>
        <row r="160">
          <cell r="C160" t="str">
            <v>PROF JCR TAMBLING</v>
          </cell>
          <cell r="D160" t="str">
            <v>PROFESSOR OF LITERATURE</v>
          </cell>
          <cell r="E160" t="str">
            <v>GRADE 9D</v>
          </cell>
          <cell r="F160">
            <v>1</v>
          </cell>
          <cell r="G160">
            <v>90516.207625480005</v>
          </cell>
        </row>
        <row r="161">
          <cell r="C161" t="str">
            <v>PROF JF O'NEILL</v>
          </cell>
          <cell r="D161" t="str">
            <v>HALLSWORTH CHAIR IN POLITICAL ECONOMY</v>
          </cell>
          <cell r="E161" t="str">
            <v>GRADE 9D</v>
          </cell>
          <cell r="F161">
            <v>1</v>
          </cell>
          <cell r="G161">
            <v>90516.207625480005</v>
          </cell>
        </row>
        <row r="162">
          <cell r="C162" t="str">
            <v>PROF PJ MADDEN</v>
          </cell>
          <cell r="D162" t="str">
            <v>PROFESSOR OF MATHEMATICAL ECONOMICS</v>
          </cell>
          <cell r="E162" t="str">
            <v>GRADE 9D</v>
          </cell>
          <cell r="F162">
            <v>1</v>
          </cell>
          <cell r="G162">
            <v>90283.881437604417</v>
          </cell>
        </row>
        <row r="163">
          <cell r="C163" t="str">
            <v>PROF TC GIBBONS</v>
          </cell>
          <cell r="D163" t="str">
            <v>Professor of Law</v>
          </cell>
          <cell r="E163" t="str">
            <v>GRADE 9D</v>
          </cell>
          <cell r="F163">
            <v>1</v>
          </cell>
          <cell r="G163">
            <v>90283.881437604417</v>
          </cell>
        </row>
        <row r="164">
          <cell r="C164" t="str">
            <v>PROF JR MURPHY</v>
          </cell>
          <cell r="D164" t="str">
            <v>Professor</v>
          </cell>
          <cell r="E164" t="str">
            <v>GRADE 9D</v>
          </cell>
          <cell r="F164">
            <v>1</v>
          </cell>
          <cell r="G164">
            <v>90283.881437604417</v>
          </cell>
        </row>
        <row r="165">
          <cell r="C165" t="str">
            <v>PROF JS WILLIAMS</v>
          </cell>
          <cell r="D165" t="str">
            <v>Professor of Mathematics</v>
          </cell>
          <cell r="E165" t="str">
            <v>GRADE 9D</v>
          </cell>
          <cell r="F165">
            <v>2</v>
          </cell>
          <cell r="G165">
            <v>89243.32571707599</v>
          </cell>
        </row>
        <row r="166">
          <cell r="C166" t="str">
            <v>PROF K SEN</v>
          </cell>
          <cell r="D166" t="str">
            <v>PROFESSOR OF DEVELOPMENT ECON. &amp; POLICY</v>
          </cell>
          <cell r="E166" t="str">
            <v>GRADE 9D</v>
          </cell>
          <cell r="F166">
            <v>2</v>
          </cell>
          <cell r="G166">
            <v>88752.030083460006</v>
          </cell>
        </row>
        <row r="167">
          <cell r="C167" t="str">
            <v>PROF CON MOSER</v>
          </cell>
          <cell r="D167" t="str">
            <v>PROFESSOR OF URBAN DEVELOPMENT</v>
          </cell>
          <cell r="E167" t="str">
            <v>GRADE 9D</v>
          </cell>
          <cell r="F167">
            <v>1</v>
          </cell>
          <cell r="G167">
            <v>88621.464757799986</v>
          </cell>
        </row>
        <row r="168">
          <cell r="C168" t="str">
            <v>PROF SP WADE</v>
          </cell>
          <cell r="D168" t="str">
            <v>PROFESSOR</v>
          </cell>
          <cell r="E168" t="str">
            <v>GRADE 9D</v>
          </cell>
          <cell r="F168">
            <v>1</v>
          </cell>
          <cell r="G168">
            <v>88538.237071408017</v>
          </cell>
        </row>
        <row r="169">
          <cell r="C169" t="str">
            <v>PROF M HAYRY</v>
          </cell>
          <cell r="D169" t="str">
            <v>Professor of Health Care Law/Bioethics</v>
          </cell>
          <cell r="E169" t="str">
            <v>GRADE 9D</v>
          </cell>
          <cell r="F169">
            <v>1</v>
          </cell>
          <cell r="G169">
            <v>88538.237071408017</v>
          </cell>
        </row>
        <row r="170">
          <cell r="C170" t="str">
            <v>PROF FC MORT</v>
          </cell>
          <cell r="D170" t="str">
            <v>PROFESSOR OF CULTURAL HISTORIES</v>
          </cell>
          <cell r="E170" t="str">
            <v>GRADE 9D</v>
          </cell>
          <cell r="F170">
            <v>1</v>
          </cell>
          <cell r="G170">
            <v>88538.237071408017</v>
          </cell>
        </row>
        <row r="171">
          <cell r="C171" t="str">
            <v>PROF MM MIOZZO</v>
          </cell>
          <cell r="D171" t="str">
            <v>PROFESSOR</v>
          </cell>
          <cell r="E171" t="str">
            <v>GRADE 9D</v>
          </cell>
          <cell r="F171">
            <v>1</v>
          </cell>
          <cell r="G171">
            <v>87814.220243604417</v>
          </cell>
        </row>
        <row r="172">
          <cell r="C172" t="str">
            <v>PROF P STAPLETON</v>
          </cell>
          <cell r="D172" t="str">
            <v>PROFESSOR</v>
          </cell>
          <cell r="E172" t="str">
            <v>GRADE 9D</v>
          </cell>
          <cell r="F172">
            <v>1</v>
          </cell>
          <cell r="G172">
            <v>87814.220243604417</v>
          </cell>
        </row>
        <row r="173">
          <cell r="C173" t="str">
            <v>PROF DP GRIMSHAW</v>
          </cell>
          <cell r="D173" t="str">
            <v>PROFESSOR OF EMPLOYMENT STUDIES</v>
          </cell>
          <cell r="E173" t="str">
            <v>GRADE 9D</v>
          </cell>
          <cell r="F173">
            <v>1</v>
          </cell>
          <cell r="G173">
            <v>87814.220243604417</v>
          </cell>
        </row>
        <row r="174">
          <cell r="C174" t="str">
            <v>PROF JD WADDINGTON</v>
          </cell>
          <cell r="D174" t="str">
            <v>PROFESSOR</v>
          </cell>
          <cell r="E174" t="str">
            <v>GRADE 9D</v>
          </cell>
          <cell r="F174">
            <v>1</v>
          </cell>
          <cell r="G174">
            <v>87814.220243604417</v>
          </cell>
        </row>
        <row r="175">
          <cell r="C175" t="str">
            <v>PROF RR SINKOVICS</v>
          </cell>
          <cell r="D175" t="str">
            <v>PROFESSOR OF INTERNATIONAL BUSINESS</v>
          </cell>
          <cell r="E175" t="str">
            <v>GRADE 9D</v>
          </cell>
          <cell r="F175">
            <v>1</v>
          </cell>
          <cell r="G175">
            <v>87814.220243604417</v>
          </cell>
        </row>
        <row r="176">
          <cell r="C176" t="str">
            <v>PROF FC CHITTENDEN</v>
          </cell>
          <cell r="D176" t="str">
            <v>PROFESSORIAL FELLOW</v>
          </cell>
          <cell r="E176" t="str">
            <v>GRADE 9D</v>
          </cell>
          <cell r="F176">
            <v>1</v>
          </cell>
          <cell r="G176">
            <v>87814.220243604417</v>
          </cell>
        </row>
        <row r="177">
          <cell r="C177" t="str">
            <v>PROF V TOLZ-ZILITINKEVICH</v>
          </cell>
          <cell r="D177" t="str">
            <v>PROFESSOR OF RUSSIAN STUDIES</v>
          </cell>
          <cell r="E177" t="str">
            <v>GRADE 9D</v>
          </cell>
          <cell r="F177">
            <v>1</v>
          </cell>
          <cell r="G177">
            <v>87814.220243604417</v>
          </cell>
        </row>
        <row r="178">
          <cell r="C178" t="str">
            <v>PROF MB GALE</v>
          </cell>
          <cell r="D178" t="str">
            <v>PROFESSOR OF DRAMA</v>
          </cell>
          <cell r="E178" t="str">
            <v>GRADE 9D</v>
          </cell>
          <cell r="F178">
            <v>1</v>
          </cell>
          <cell r="G178">
            <v>87814.220243604417</v>
          </cell>
        </row>
        <row r="179">
          <cell r="C179" t="str">
            <v>PROF DA HOWCROFT</v>
          </cell>
          <cell r="D179" t="str">
            <v>PROFESSOR</v>
          </cell>
          <cell r="E179" t="str">
            <v>GRADE 9D</v>
          </cell>
          <cell r="F179">
            <v>1</v>
          </cell>
          <cell r="G179">
            <v>87814.220243604417</v>
          </cell>
        </row>
        <row r="180">
          <cell r="C180" t="str">
            <v>PROF RN PROCTER</v>
          </cell>
          <cell r="D180" t="str">
            <v>PROFESSOR OF e-SOCIAL SCIENCE</v>
          </cell>
          <cell r="E180" t="str">
            <v>GRADE 9D</v>
          </cell>
          <cell r="F180">
            <v>1</v>
          </cell>
          <cell r="G180">
            <v>87814.220243604417</v>
          </cell>
        </row>
        <row r="181">
          <cell r="C181" t="str">
            <v>PROF MM HANSEN</v>
          </cell>
          <cell r="D181" t="str">
            <v>PROFESSOR OF FRENCH STUDIES</v>
          </cell>
          <cell r="E181" t="str">
            <v>GRADE 9D</v>
          </cell>
          <cell r="F181">
            <v>1</v>
          </cell>
          <cell r="G181">
            <v>87814.220243604417</v>
          </cell>
        </row>
        <row r="182">
          <cell r="C182" t="str">
            <v>PROF TG PARKIN</v>
          </cell>
          <cell r="D182" t="str">
            <v>PROFESSOR OF ANCIENT HISTORY</v>
          </cell>
          <cell r="E182" t="str">
            <v>GRADE 9D</v>
          </cell>
          <cell r="F182">
            <v>1</v>
          </cell>
          <cell r="G182">
            <v>87814.220243604417</v>
          </cell>
        </row>
        <row r="183">
          <cell r="C183" t="str">
            <v>PROF D SCHAEFER</v>
          </cell>
          <cell r="D183" t="str">
            <v>PROFESSOR OF CHINESE STUDIES</v>
          </cell>
          <cell r="E183" t="str">
            <v>GRADE 9D</v>
          </cell>
          <cell r="F183">
            <v>1</v>
          </cell>
          <cell r="G183">
            <v>87814.220243604417</v>
          </cell>
        </row>
        <row r="184">
          <cell r="C184" t="str">
            <v>PROF IF PLEWIS</v>
          </cell>
          <cell r="D184" t="str">
            <v>Professor of Social Statistics (CCSR)</v>
          </cell>
          <cell r="E184" t="str">
            <v>GRADE 9D</v>
          </cell>
          <cell r="F184">
            <v>1</v>
          </cell>
          <cell r="G184">
            <v>87660.863585440617</v>
          </cell>
        </row>
        <row r="185">
          <cell r="C185" t="str">
            <v>PROF RJ BOADEN</v>
          </cell>
          <cell r="D185" t="str">
            <v>PROFESSOR</v>
          </cell>
          <cell r="E185" t="str">
            <v>GRADE 9D</v>
          </cell>
          <cell r="F185">
            <v>1</v>
          </cell>
          <cell r="G185">
            <v>85894.135667991999</v>
          </cell>
        </row>
        <row r="186">
          <cell r="C186" t="str">
            <v>PROF SF GREEN</v>
          </cell>
          <cell r="D186" t="str">
            <v>PROFESSOR OF SOCIAL ANTHROPOLOGY</v>
          </cell>
          <cell r="E186" t="str">
            <v>GRADE 9D</v>
          </cell>
          <cell r="F186">
            <v>1</v>
          </cell>
          <cell r="G186">
            <v>85894.135667991999</v>
          </cell>
        </row>
        <row r="187">
          <cell r="C187" t="str">
            <v>PROF A SAMELY</v>
          </cell>
          <cell r="D187" t="str">
            <v>Professor of Jewish Thought</v>
          </cell>
          <cell r="E187" t="str">
            <v>GRADE 9D</v>
          </cell>
          <cell r="F187">
            <v>1</v>
          </cell>
          <cell r="G187">
            <v>85244.383187991989</v>
          </cell>
        </row>
        <row r="188">
          <cell r="C188" t="str">
            <v>PROF B BURNES</v>
          </cell>
          <cell r="D188" t="str">
            <v>PROFESSOR</v>
          </cell>
          <cell r="E188" t="str">
            <v>GRADE 9D</v>
          </cell>
          <cell r="F188">
            <v>1</v>
          </cell>
          <cell r="G188">
            <v>85191.202391440602</v>
          </cell>
        </row>
        <row r="189">
          <cell r="C189" t="str">
            <v>PROF DJ FANNING</v>
          </cell>
          <cell r="D189" t="str">
            <v>PROFESSOR OF MUSIC</v>
          </cell>
          <cell r="E189" t="str">
            <v>GRADE 9D</v>
          </cell>
          <cell r="F189">
            <v>1</v>
          </cell>
          <cell r="G189">
            <v>85191.202391440602</v>
          </cell>
        </row>
        <row r="190">
          <cell r="C190" t="str">
            <v>PROF PS HENLEY</v>
          </cell>
          <cell r="D190" t="str">
            <v>PROFESSOR</v>
          </cell>
          <cell r="E190" t="str">
            <v>GRADE 9D</v>
          </cell>
          <cell r="F190">
            <v>1</v>
          </cell>
          <cell r="G190">
            <v>85191.202391440602</v>
          </cell>
        </row>
        <row r="191">
          <cell r="C191" t="str">
            <v>PROF BAR COOPER</v>
          </cell>
          <cell r="D191" t="str">
            <v>PROFESSOR OF MUSIC</v>
          </cell>
          <cell r="E191" t="str">
            <v>GRADE 9D</v>
          </cell>
          <cell r="F191">
            <v>1</v>
          </cell>
          <cell r="G191">
            <v>85191.202391440602</v>
          </cell>
        </row>
        <row r="192">
          <cell r="C192" t="str">
            <v>PROF SJ HEATH</v>
          </cell>
          <cell r="D192" t="str">
            <v>Professor in Sociology</v>
          </cell>
          <cell r="E192" t="str">
            <v>GRADE 9D</v>
          </cell>
          <cell r="F192">
            <v>1</v>
          </cell>
          <cell r="G192">
            <v>85191.202391440602</v>
          </cell>
        </row>
        <row r="193">
          <cell r="C193" t="str">
            <v>PROF M GREEN</v>
          </cell>
          <cell r="D193" t="str">
            <v>PROFESSOR OF SOCIAL ANTHROPOLOGY</v>
          </cell>
          <cell r="E193" t="str">
            <v>GRADE 9D</v>
          </cell>
          <cell r="F193">
            <v>1</v>
          </cell>
          <cell r="G193">
            <v>85191.202391440602</v>
          </cell>
        </row>
        <row r="194">
          <cell r="C194" t="str">
            <v>PROF MJ HEBBERT</v>
          </cell>
          <cell r="D194" t="str">
            <v>PROFESSOR OF TOWN PLANNING</v>
          </cell>
          <cell r="E194" t="str">
            <v>GRADE 9D</v>
          </cell>
          <cell r="F194">
            <v>1</v>
          </cell>
          <cell r="G194">
            <v>85191.202391440602</v>
          </cell>
        </row>
        <row r="195">
          <cell r="C195" t="str">
            <v>PROF H OWEN</v>
          </cell>
          <cell r="D195" t="str">
            <v>PROFESSOR OF PORTUGUESE</v>
          </cell>
          <cell r="E195" t="str">
            <v>GRADE 9D</v>
          </cell>
          <cell r="F195">
            <v>1</v>
          </cell>
          <cell r="G195">
            <v>85191.202391440602</v>
          </cell>
        </row>
        <row r="196">
          <cell r="C196" t="str">
            <v>PROF WW SHARROCK</v>
          </cell>
          <cell r="D196" t="str">
            <v>PROFESSOR</v>
          </cell>
          <cell r="E196" t="str">
            <v>GRADE 9D</v>
          </cell>
          <cell r="F196">
            <v>1</v>
          </cell>
          <cell r="G196">
            <v>85191.202391440602</v>
          </cell>
        </row>
        <row r="197">
          <cell r="C197" t="str">
            <v>PROF J PEARSON</v>
          </cell>
          <cell r="D197" t="str">
            <v>PROFESSOR OF ENGLISH LITERATURE</v>
          </cell>
          <cell r="E197" t="str">
            <v>GRADE 9D</v>
          </cell>
          <cell r="F197">
            <v>1</v>
          </cell>
          <cell r="G197">
            <v>85191.202391440602</v>
          </cell>
        </row>
        <row r="198">
          <cell r="C198" t="str">
            <v>PROF N CROSSLEY</v>
          </cell>
          <cell r="D198" t="str">
            <v>PROFESSOR</v>
          </cell>
          <cell r="E198" t="str">
            <v>GRADE 9D</v>
          </cell>
          <cell r="F198">
            <v>1</v>
          </cell>
          <cell r="G198">
            <v>85191.202391440602</v>
          </cell>
        </row>
        <row r="199">
          <cell r="C199" t="str">
            <v>PROF TA INSOLL</v>
          </cell>
          <cell r="D199" t="str">
            <v>PROFESSOR OF ARCHAEOLOGY</v>
          </cell>
          <cell r="E199" t="str">
            <v>GRADE 9D</v>
          </cell>
          <cell r="F199">
            <v>1</v>
          </cell>
          <cell r="G199">
            <v>85191.202391440602</v>
          </cell>
        </row>
        <row r="200">
          <cell r="C200" t="str">
            <v>PROF AR SHARROCK</v>
          </cell>
          <cell r="D200" t="str">
            <v>PROFESSOR OF CLASSICS</v>
          </cell>
          <cell r="E200" t="str">
            <v>GRADE 9D</v>
          </cell>
          <cell r="F200">
            <v>1</v>
          </cell>
          <cell r="G200">
            <v>85191.202391440602</v>
          </cell>
        </row>
        <row r="201">
          <cell r="C201" t="str">
            <v>PROF L DOAN</v>
          </cell>
          <cell r="D201" t="str">
            <v>PROFESSOR OF CULTURAL HISTORY &amp; SEXUAL S</v>
          </cell>
          <cell r="E201" t="str">
            <v>GRADE 9D</v>
          </cell>
          <cell r="F201">
            <v>1</v>
          </cell>
          <cell r="G201">
            <v>85191.202391440602</v>
          </cell>
        </row>
        <row r="202">
          <cell r="C202" t="str">
            <v>PROF NJ PHILLIPS</v>
          </cell>
          <cell r="D202" t="str">
            <v>PROFESSOR OF POLITICAL ECONOMY</v>
          </cell>
          <cell r="E202" t="str">
            <v>GRADE 9D</v>
          </cell>
          <cell r="F202">
            <v>1</v>
          </cell>
          <cell r="G202">
            <v>85191.202391440602</v>
          </cell>
        </row>
        <row r="203">
          <cell r="C203" t="str">
            <v>PROF M BAKER</v>
          </cell>
          <cell r="D203" t="str">
            <v>PROFESSOR OF TRANSLATION STUDIES</v>
          </cell>
          <cell r="E203" t="str">
            <v>GRADE 9D</v>
          </cell>
          <cell r="F203">
            <v>1</v>
          </cell>
          <cell r="G203">
            <v>85191.202391440602</v>
          </cell>
        </row>
        <row r="204">
          <cell r="C204" t="str">
            <v>PROF RV DUFFY</v>
          </cell>
          <cell r="D204" t="str">
            <v>PROFESSOR OF INTERNATIONAL POLITICS</v>
          </cell>
          <cell r="E204" t="str">
            <v>GRADE 9D</v>
          </cell>
          <cell r="F204">
            <v>1</v>
          </cell>
          <cell r="G204">
            <v>85191.202391440602</v>
          </cell>
        </row>
        <row r="205">
          <cell r="C205" t="str">
            <v>PROF LRD SA</v>
          </cell>
          <cell r="D205" t="str">
            <v>PROFESSOR OF BRAZILIAN CULTURAL STUDIES</v>
          </cell>
          <cell r="E205" t="str">
            <v>GRADE 9D</v>
          </cell>
          <cell r="F205">
            <v>1</v>
          </cell>
          <cell r="G205">
            <v>85191.202391440602</v>
          </cell>
        </row>
        <row r="206">
          <cell r="C206" t="str">
            <v>PROF SJ MILNER</v>
          </cell>
          <cell r="D206" t="str">
            <v>PROFESSOR OF ITALIAN STUDIES</v>
          </cell>
          <cell r="E206" t="str">
            <v>GRADE 9D</v>
          </cell>
          <cell r="F206">
            <v>1</v>
          </cell>
          <cell r="G206">
            <v>85191.202391440602</v>
          </cell>
        </row>
        <row r="207">
          <cell r="C207" t="str">
            <v>PROF S HUTCHINGS</v>
          </cell>
          <cell r="D207" t="str">
            <v>PROFESSOR OF RUSSIAN STUDIES</v>
          </cell>
          <cell r="E207" t="str">
            <v>GRADE 9D</v>
          </cell>
          <cell r="F207">
            <v>1</v>
          </cell>
          <cell r="G207">
            <v>85191.202391440602</v>
          </cell>
        </row>
        <row r="208">
          <cell r="C208" t="str">
            <v>PROF RK GIBSON</v>
          </cell>
          <cell r="D208" t="str">
            <v>Professor of Political Science</v>
          </cell>
          <cell r="E208" t="str">
            <v>GRADE 9D</v>
          </cell>
          <cell r="F208">
            <v>1</v>
          </cell>
          <cell r="G208">
            <v>85191.202391440602</v>
          </cell>
        </row>
        <row r="209">
          <cell r="C209" t="str">
            <v>PROF N CASTREE</v>
          </cell>
          <cell r="D209" t="str">
            <v>PROFESSOR OF GEOGRAPHY</v>
          </cell>
          <cell r="E209" t="str">
            <v>GRADE 9D</v>
          </cell>
          <cell r="F209">
            <v>1</v>
          </cell>
          <cell r="G209">
            <v>84745.197431440611</v>
          </cell>
        </row>
        <row r="210">
          <cell r="C210" t="str">
            <v>PROF DR GADD</v>
          </cell>
          <cell r="D210" t="str">
            <v>PROFESSOR OF CRIMINOLOGY</v>
          </cell>
          <cell r="E210" t="str">
            <v>GRADE 9D</v>
          </cell>
          <cell r="F210">
            <v>1</v>
          </cell>
          <cell r="G210">
            <v>82644.159216564396</v>
          </cell>
        </row>
        <row r="211">
          <cell r="C211" t="str">
            <v>PROF A MCGEE</v>
          </cell>
          <cell r="D211" t="str">
            <v>PROFESSOR OF LAW</v>
          </cell>
          <cell r="E211" t="str">
            <v>GRADE 9D</v>
          </cell>
          <cell r="F211">
            <v>0.8</v>
          </cell>
          <cell r="G211">
            <v>80818.409789572004</v>
          </cell>
        </row>
        <row r="212">
          <cell r="C212" t="str">
            <v>PROF DA PAXSON</v>
          </cell>
          <cell r="D212" t="str">
            <v>PROFESSOR OF FINANCE</v>
          </cell>
          <cell r="E212" t="str">
            <v>GRADE 9D</v>
          </cell>
          <cell r="F212">
            <v>0.8</v>
          </cell>
          <cell r="G212">
            <v>78842.588123572001</v>
          </cell>
        </row>
        <row r="213">
          <cell r="C213" t="str">
            <v>PROF JFS DAY</v>
          </cell>
          <cell r="D213" t="str">
            <v>PROFESSORIAL FELLOW</v>
          </cell>
          <cell r="E213" t="str">
            <v>GRADE 9D</v>
          </cell>
          <cell r="F213">
            <v>0.5</v>
          </cell>
          <cell r="G213">
            <v>50044.183515286204</v>
          </cell>
        </row>
        <row r="214">
          <cell r="C214" t="str">
            <v>PROF JE SHAOUL</v>
          </cell>
          <cell r="D214" t="str">
            <v>PROFESSOR OF PUBLIC ACCOUNTABILITY</v>
          </cell>
          <cell r="E214" t="str">
            <v>GRADE 9D</v>
          </cell>
          <cell r="F214">
            <v>0.25</v>
          </cell>
          <cell r="G214">
            <v>18925.85225244</v>
          </cell>
        </row>
        <row r="215">
          <cell r="C215" t="str">
            <v>PROF M AINSCOW</v>
          </cell>
          <cell r="D215" t="str">
            <v>PROFESSOR OF SPECIAL NEEDS AND EDUCATION</v>
          </cell>
          <cell r="E215" t="str">
            <v>GRADE 9D</v>
          </cell>
          <cell r="F215">
            <v>0.4</v>
          </cell>
          <cell r="G215">
            <v>18690.953698320001</v>
          </cell>
        </row>
        <row r="216">
          <cell r="C216" t="str">
            <v>PROF PM LAREDO</v>
          </cell>
          <cell r="D216" t="str">
            <v>PROFESSOR</v>
          </cell>
          <cell r="E216" t="str">
            <v>GRADE 9D</v>
          </cell>
          <cell r="F216">
            <v>0.22</v>
          </cell>
          <cell r="G216">
            <v>18510.220739753102</v>
          </cell>
        </row>
        <row r="217">
          <cell r="C217" t="str">
            <v>PROF AJ BEBBINGTON</v>
          </cell>
          <cell r="D217" t="str">
            <v>Professorial Research Fellow in BWPI</v>
          </cell>
          <cell r="E217" t="str">
            <v>GRADE 9D</v>
          </cell>
          <cell r="F217">
            <v>0.15</v>
          </cell>
          <cell r="G217">
            <v>13173.623704434</v>
          </cell>
        </row>
        <row r="218">
          <cell r="C218" t="str">
            <v>PROF M WALKER</v>
          </cell>
          <cell r="D218" t="str">
            <v>PROFESSOR</v>
          </cell>
          <cell r="E218" t="str">
            <v>GRADE 9C</v>
          </cell>
          <cell r="F218">
            <v>1</v>
          </cell>
          <cell r="G218">
            <v>158628.50792485062</v>
          </cell>
        </row>
        <row r="219">
          <cell r="C219" t="str">
            <v>PROF JM HARRIS</v>
          </cell>
          <cell r="D219" t="str">
            <v>SIR DAVID ALLIANCE PROFESSOR OF BIOETHIC</v>
          </cell>
          <cell r="E219" t="str">
            <v>GRADE 9C</v>
          </cell>
          <cell r="F219">
            <v>1</v>
          </cell>
          <cell r="G219">
            <v>152024.56312285061</v>
          </cell>
        </row>
        <row r="220">
          <cell r="C220" t="str">
            <v>PROF CG HUMPHREY</v>
          </cell>
          <cell r="D220" t="str">
            <v>PROFESSOR</v>
          </cell>
          <cell r="E220" t="str">
            <v>GRADE 9C</v>
          </cell>
          <cell r="F220">
            <v>1</v>
          </cell>
          <cell r="G220">
            <v>142678.3873748506</v>
          </cell>
        </row>
        <row r="221">
          <cell r="C221" t="str">
            <v>PROF J YANG</v>
          </cell>
          <cell r="D221" t="str">
            <v>PROFESSOR</v>
          </cell>
          <cell r="E221" t="str">
            <v>GRADE 9C</v>
          </cell>
          <cell r="F221">
            <v>1</v>
          </cell>
          <cell r="G221">
            <v>141171.06428485061</v>
          </cell>
        </row>
        <row r="222">
          <cell r="C222" t="str">
            <v>PROF PJ MCGOLDRICK</v>
          </cell>
          <cell r="D222" t="str">
            <v>PROFESSOR OF RETAILING</v>
          </cell>
          <cell r="E222" t="str">
            <v>GRADE 9C</v>
          </cell>
          <cell r="F222">
            <v>1</v>
          </cell>
          <cell r="G222">
            <v>138163.13281160803</v>
          </cell>
        </row>
        <row r="223">
          <cell r="C223" t="str">
            <v>PROF AT WOOD-HARPER</v>
          </cell>
          <cell r="D223" t="str">
            <v>PROFESSOR OF INFORMATION SYSTEMS</v>
          </cell>
          <cell r="E223" t="str">
            <v>GRADE 9C</v>
          </cell>
          <cell r="F223">
            <v>1</v>
          </cell>
          <cell r="G223">
            <v>137833.085689192</v>
          </cell>
        </row>
        <row r="224">
          <cell r="C224" t="str">
            <v>PROF M GUIDOLIN</v>
          </cell>
          <cell r="D224" t="str">
            <v>PROFESSOR OF FINANCE</v>
          </cell>
          <cell r="E224" t="str">
            <v>GRADE 9C</v>
          </cell>
          <cell r="F224">
            <v>1</v>
          </cell>
          <cell r="G224">
            <v>136398.00326485059</v>
          </cell>
        </row>
        <row r="225">
          <cell r="C225" t="str">
            <v>PROF AP HARDING</v>
          </cell>
          <cell r="D225" t="str">
            <v>Professor of Urban &amp; Regional Governance</v>
          </cell>
          <cell r="E225" t="str">
            <v>GRADE 9C</v>
          </cell>
          <cell r="F225">
            <v>1</v>
          </cell>
          <cell r="G225">
            <v>132423.9273959056</v>
          </cell>
        </row>
        <row r="226">
          <cell r="C226" t="str">
            <v>PROF P AGENOR</v>
          </cell>
          <cell r="D226" t="str">
            <v>HALLSWORTH PROFESSOR</v>
          </cell>
          <cell r="E226" t="str">
            <v>GRADE 9C</v>
          </cell>
          <cell r="F226">
            <v>1</v>
          </cell>
          <cell r="G226">
            <v>132007.122888552</v>
          </cell>
        </row>
        <row r="227">
          <cell r="C227" t="str">
            <v>PROF JS HASSARD</v>
          </cell>
          <cell r="D227" t="str">
            <v>PROFESSOR</v>
          </cell>
          <cell r="E227" t="str">
            <v>GRADE 9C</v>
          </cell>
          <cell r="F227">
            <v>1</v>
          </cell>
          <cell r="G227">
            <v>127764.74614190559</v>
          </cell>
        </row>
        <row r="228">
          <cell r="C228" t="str">
            <v>PROF S HOLM</v>
          </cell>
          <cell r="D228" t="str">
            <v>PROFESSOR OF BIOETHICS</v>
          </cell>
          <cell r="E228" t="str">
            <v>GRADE 9C</v>
          </cell>
          <cell r="F228">
            <v>1</v>
          </cell>
          <cell r="G228">
            <v>124894.12991358942</v>
          </cell>
        </row>
        <row r="229">
          <cell r="C229" t="str">
            <v>PROF A HALL</v>
          </cell>
          <cell r="D229" t="str">
            <v>PROFESSOR OF ECONOMETRICS</v>
          </cell>
          <cell r="E229" t="str">
            <v>GRADE 9C</v>
          </cell>
          <cell r="F229">
            <v>1</v>
          </cell>
          <cell r="G229">
            <v>124894.12991358942</v>
          </cell>
        </row>
        <row r="230">
          <cell r="C230" t="str">
            <v>PROF NC STRONG</v>
          </cell>
          <cell r="D230" t="str">
            <v>PROFESSOR</v>
          </cell>
          <cell r="E230" t="str">
            <v>GRADE 9C</v>
          </cell>
          <cell r="F230">
            <v>1</v>
          </cell>
          <cell r="G230">
            <v>118792.65847190558</v>
          </cell>
        </row>
        <row r="231">
          <cell r="C231" t="str">
            <v>PROF AP HAMLIN</v>
          </cell>
          <cell r="D231" t="str">
            <v>PROFESSOR OF POLITICAL THEORY</v>
          </cell>
          <cell r="E231" t="str">
            <v>GRADE 9C</v>
          </cell>
          <cell r="F231">
            <v>1</v>
          </cell>
          <cell r="G231">
            <v>118792.65847190558</v>
          </cell>
        </row>
        <row r="232">
          <cell r="C232" t="str">
            <v>PROF DR OSBORN</v>
          </cell>
          <cell r="D232" t="str">
            <v>PROFESSOR</v>
          </cell>
          <cell r="E232" t="str">
            <v>GRADE 9C</v>
          </cell>
          <cell r="F232">
            <v>1</v>
          </cell>
          <cell r="G232">
            <v>118701.27893499999</v>
          </cell>
        </row>
        <row r="233">
          <cell r="C233" t="str">
            <v>PROF MR BRAZIER</v>
          </cell>
          <cell r="D233" t="str">
            <v>PROFESSOR</v>
          </cell>
          <cell r="E233" t="str">
            <v>GRADE 9C</v>
          </cell>
          <cell r="F233">
            <v>1</v>
          </cell>
          <cell r="G233">
            <v>117736.747867375</v>
          </cell>
        </row>
        <row r="234">
          <cell r="C234" t="str">
            <v>PROF JY NAZROO</v>
          </cell>
          <cell r="D234" t="str">
            <v>PROFESSOR OF SOCIOLOGY</v>
          </cell>
          <cell r="E234" t="str">
            <v>GRADE 9C</v>
          </cell>
          <cell r="F234">
            <v>2</v>
          </cell>
          <cell r="G234">
            <v>116531.49047190559</v>
          </cell>
        </row>
        <row r="235">
          <cell r="C235" t="str">
            <v>PROF GAA WOSSINK</v>
          </cell>
          <cell r="D235" t="str">
            <v>PROFESSOR OF ENVIRONMENTAL ECONOMICS</v>
          </cell>
          <cell r="E235" t="str">
            <v>GRADE 9C</v>
          </cell>
          <cell r="F235">
            <v>1</v>
          </cell>
          <cell r="G235">
            <v>114313.6315465144</v>
          </cell>
        </row>
        <row r="236">
          <cell r="C236" t="str">
            <v>PROF KH WILLIAMS</v>
          </cell>
          <cell r="D236" t="str">
            <v>PROFESSOR</v>
          </cell>
          <cell r="E236" t="str">
            <v>GRADE 9C</v>
          </cell>
          <cell r="F236">
            <v>1</v>
          </cell>
          <cell r="G236">
            <v>111843.9703525144</v>
          </cell>
        </row>
        <row r="237">
          <cell r="C237" t="str">
            <v>PROF E SWYNGEDOUW</v>
          </cell>
          <cell r="D237" t="str">
            <v>PROFESSOR OF HUMAN GEOGRAPHY</v>
          </cell>
          <cell r="E237" t="str">
            <v>GRADE 9C</v>
          </cell>
          <cell r="F237">
            <v>1</v>
          </cell>
          <cell r="G237">
            <v>111843.9703525144</v>
          </cell>
        </row>
        <row r="238">
          <cell r="C238" t="str">
            <v>PROF RJ BRAZIER</v>
          </cell>
          <cell r="D238" t="str">
            <v>PROFESSOR</v>
          </cell>
          <cell r="E238" t="str">
            <v>GRADE 9C</v>
          </cell>
          <cell r="F238">
            <v>1</v>
          </cell>
          <cell r="G238">
            <v>110990.44872233502</v>
          </cell>
        </row>
        <row r="239">
          <cell r="C239" t="str">
            <v>PROF MG EVERETT</v>
          </cell>
          <cell r="D239" t="str">
            <v>CHAIR IN SOCIAL NETWORK ANALYSIS</v>
          </cell>
          <cell r="E239" t="str">
            <v>GRADE 9C</v>
          </cell>
          <cell r="F239">
            <v>2</v>
          </cell>
          <cell r="G239">
            <v>110457.71256871313</v>
          </cell>
        </row>
        <row r="240">
          <cell r="C240" t="str">
            <v>PROF JF HEALEY</v>
          </cell>
          <cell r="D240" t="str">
            <v>PROFESSOR OF SEMITIC STUDIES</v>
          </cell>
          <cell r="E240" t="str">
            <v>GRADE 9C</v>
          </cell>
          <cell r="F240">
            <v>1</v>
          </cell>
          <cell r="G240">
            <v>109411.24164220001</v>
          </cell>
        </row>
        <row r="241">
          <cell r="C241" t="str">
            <v>PROF PW GATRELL</v>
          </cell>
          <cell r="D241" t="str">
            <v>PROFESSOR</v>
          </cell>
          <cell r="E241" t="str">
            <v>GRADE 9C</v>
          </cell>
          <cell r="F241">
            <v>1</v>
          </cell>
          <cell r="G241">
            <v>108520.78752833501</v>
          </cell>
        </row>
        <row r="242">
          <cell r="C242" t="str">
            <v>PROF JE GLEDHILL</v>
          </cell>
          <cell r="D242" t="str">
            <v>MAX GLUCKMAN PROFESSOR OF ANTHROPOLOGY</v>
          </cell>
          <cell r="E242" t="str">
            <v>GRADE 9C</v>
          </cell>
          <cell r="F242">
            <v>1</v>
          </cell>
          <cell r="G242">
            <v>108520.78752833501</v>
          </cell>
        </row>
        <row r="243">
          <cell r="C243" t="str">
            <v>PROF PR GRANGE</v>
          </cell>
          <cell r="D243" t="str">
            <v>PROFESSOR OF COMPOSITION</v>
          </cell>
          <cell r="E243" t="str">
            <v>GRADE 9C</v>
          </cell>
          <cell r="F243">
            <v>1</v>
          </cell>
          <cell r="G243">
            <v>108520.78752833501</v>
          </cell>
        </row>
        <row r="244">
          <cell r="C244" t="str">
            <v>PROF A WARDE</v>
          </cell>
          <cell r="D244" t="str">
            <v>PROFESSOR</v>
          </cell>
          <cell r="E244" t="str">
            <v>GRADE 9C</v>
          </cell>
          <cell r="F244">
            <v>2</v>
          </cell>
          <cell r="G244">
            <v>107953.5370843788</v>
          </cell>
        </row>
        <row r="245">
          <cell r="C245" t="str">
            <v>PROF M VOGEL</v>
          </cell>
          <cell r="D245" t="str">
            <v>Chair in Criminal Law</v>
          </cell>
          <cell r="E245" t="str">
            <v>GRADE 9C</v>
          </cell>
          <cell r="F245">
            <v>1</v>
          </cell>
          <cell r="G245">
            <v>85113.820410564411</v>
          </cell>
        </row>
        <row r="246">
          <cell r="C246" t="str">
            <v>PROF D MUZIO</v>
          </cell>
          <cell r="D246" t="str">
            <v>Professor of Creativity &amp; Leadership</v>
          </cell>
          <cell r="E246" t="str">
            <v>GRADE 9C</v>
          </cell>
          <cell r="F246">
            <v>1</v>
          </cell>
          <cell r="G246">
            <v>82735.153936836869</v>
          </cell>
        </row>
        <row r="247">
          <cell r="C247" t="str">
            <v>PROF RC STAPLETON</v>
          </cell>
          <cell r="D247" t="str">
            <v>PROFESSOR</v>
          </cell>
          <cell r="E247" t="str">
            <v>GRADE 9C</v>
          </cell>
          <cell r="F247">
            <v>0.5</v>
          </cell>
          <cell r="G247">
            <v>62428.653271848001</v>
          </cell>
        </row>
        <row r="248">
          <cell r="C248" t="str">
            <v>PROF C BONES</v>
          </cell>
          <cell r="D248" t="str">
            <v>Professor of Creativity &amp; Leadership</v>
          </cell>
          <cell r="E248" t="str">
            <v>GRADE 9C</v>
          </cell>
          <cell r="F248">
            <v>0.33</v>
          </cell>
          <cell r="G248">
            <v>51862.725987287995</v>
          </cell>
        </row>
        <row r="249">
          <cell r="C249" t="str">
            <v>PROF MR SOLOMON</v>
          </cell>
          <cell r="D249" t="str">
            <v>PROFESSOR OF CONSUMER BEHAVIOUR</v>
          </cell>
          <cell r="E249" t="str">
            <v>GRADE 9C</v>
          </cell>
          <cell r="F249">
            <v>0.3</v>
          </cell>
          <cell r="G249">
            <v>49365.240113672997</v>
          </cell>
        </row>
        <row r="250">
          <cell r="C250" t="str">
            <v>PROF NC YANNELIS</v>
          </cell>
          <cell r="D250" t="str">
            <v>PROFESSOR OF ECONOMIC THEORY</v>
          </cell>
          <cell r="E250" t="str">
            <v>GRADE 9C</v>
          </cell>
          <cell r="F250">
            <v>0.25</v>
          </cell>
          <cell r="G250">
            <v>41611.578061981207</v>
          </cell>
        </row>
        <row r="251">
          <cell r="C251" t="str">
            <v>PROF D WHITTINGTON</v>
          </cell>
          <cell r="D251" t="str">
            <v>PROFESSOR</v>
          </cell>
          <cell r="E251" t="str">
            <v>GRADE 9C</v>
          </cell>
          <cell r="F251">
            <v>0.25</v>
          </cell>
          <cell r="G251">
            <v>37591.612318671301</v>
          </cell>
        </row>
        <row r="252">
          <cell r="C252" t="str">
            <v>PROF PJ TAYLOR</v>
          </cell>
          <cell r="D252" t="str">
            <v>PROFESSOR</v>
          </cell>
          <cell r="E252" t="str">
            <v>GRADE 9C</v>
          </cell>
          <cell r="F252">
            <v>0.3</v>
          </cell>
          <cell r="G252">
            <v>33074.349952079996</v>
          </cell>
        </row>
        <row r="253">
          <cell r="C253" t="str">
            <v>PROF AP VILLAMIL</v>
          </cell>
          <cell r="D253" t="str">
            <v>Chair in Macroeconomics</v>
          </cell>
          <cell r="E253" t="str">
            <v>GRADE 9C</v>
          </cell>
          <cell r="F253">
            <v>0.25</v>
          </cell>
          <cell r="G253">
            <v>31074.685867981203</v>
          </cell>
        </row>
        <row r="254">
          <cell r="C254" t="str">
            <v>PROF CT AGNEW</v>
          </cell>
          <cell r="D254" t="str">
            <v>PROFESSOR OF PHYSICAL GEOGRAPHY</v>
          </cell>
          <cell r="E254" t="str">
            <v>GRADE 9C</v>
          </cell>
          <cell r="F254">
            <v>0.2</v>
          </cell>
          <cell r="G254">
            <v>26327.082605753705</v>
          </cell>
        </row>
        <row r="255">
          <cell r="C255" t="str">
            <v>PROF B AGARWAL</v>
          </cell>
          <cell r="D255" t="str">
            <v>Professor of Development Studies</v>
          </cell>
          <cell r="E255" t="str">
            <v>GRADE 9C</v>
          </cell>
          <cell r="F255">
            <v>0.22</v>
          </cell>
          <cell r="G255">
            <v>25165.147198496761</v>
          </cell>
        </row>
        <row r="256">
          <cell r="C256" t="str">
            <v>PROF JA OHLSON</v>
          </cell>
          <cell r="D256" t="str">
            <v>PROFESSOR OF ACCOUNTING</v>
          </cell>
          <cell r="E256" t="str">
            <v>GRADE 9C</v>
          </cell>
          <cell r="F256">
            <v>0.2</v>
          </cell>
          <cell r="G256">
            <v>22954.340679768004</v>
          </cell>
        </row>
        <row r="257">
          <cell r="C257" t="str">
            <v>PROF CC SMART</v>
          </cell>
          <cell r="D257" t="str">
            <v>PROFESSOR OF SOCIOLOGY</v>
          </cell>
          <cell r="E257" t="str">
            <v>GRADE 9C</v>
          </cell>
          <cell r="F257">
            <v>0.2</v>
          </cell>
          <cell r="G257">
            <v>21724.208199768003</v>
          </cell>
        </row>
        <row r="258">
          <cell r="C258" t="str">
            <v>PROF RD WHITLEY</v>
          </cell>
          <cell r="D258" t="str">
            <v>Professor of Organisational Sociology</v>
          </cell>
          <cell r="E258" t="str">
            <v>GRADE 9C</v>
          </cell>
          <cell r="F258">
            <v>0.2</v>
          </cell>
          <cell r="G258">
            <v>19797.900651</v>
          </cell>
        </row>
        <row r="259">
          <cell r="C259" t="str">
            <v>PROF CA MACDONALD</v>
          </cell>
          <cell r="D259" t="str">
            <v>PROFESSOR OF PHILOSOPHY</v>
          </cell>
          <cell r="E259" t="str">
            <v>GRADE 9C</v>
          </cell>
          <cell r="F259">
            <v>0.2</v>
          </cell>
          <cell r="G259">
            <v>19797.900651</v>
          </cell>
        </row>
        <row r="260">
          <cell r="C260" t="str">
            <v>PROF RS GRIFFITH</v>
          </cell>
          <cell r="D260" t="str">
            <v>Professor in Economics</v>
          </cell>
          <cell r="E260" t="str">
            <v>GRADE 9B</v>
          </cell>
          <cell r="F260">
            <v>2</v>
          </cell>
          <cell r="G260">
            <v>144456.43227579951</v>
          </cell>
        </row>
        <row r="261">
          <cell r="C261" t="str">
            <v>PROF JW BANKS</v>
          </cell>
          <cell r="D261" t="str">
            <v>Professor in Economics</v>
          </cell>
          <cell r="E261" t="str">
            <v>GRADE 9B</v>
          </cell>
          <cell r="F261">
            <v>2</v>
          </cell>
          <cell r="G261">
            <v>144359.97444519561</v>
          </cell>
        </row>
        <row r="262">
          <cell r="C262" t="str">
            <v>PROF MJ BRENNAN</v>
          </cell>
          <cell r="D262" t="str">
            <v>PROFESSOR OF FINANCE</v>
          </cell>
          <cell r="E262" t="str">
            <v>GRADE 9B</v>
          </cell>
          <cell r="F262">
            <v>0.2</v>
          </cell>
          <cell r="G262">
            <v>23106.669590712005</v>
          </cell>
        </row>
        <row r="263">
          <cell r="C263" t="str">
            <v>PROF MI LUGER</v>
          </cell>
          <cell r="D263" t="str">
            <v>DIRECTOR OF MANCHESTER BUSINESS SCHOOL</v>
          </cell>
          <cell r="E263" t="str">
            <v>GRADE 9ASP</v>
          </cell>
          <cell r="F263">
            <v>1</v>
          </cell>
          <cell r="G263">
            <v>370529.70770239056</v>
          </cell>
        </row>
        <row r="264">
          <cell r="C264" t="str">
            <v>PROF KM BROWN</v>
          </cell>
          <cell r="D264" t="str">
            <v>Vice-President and Dean of Humanities</v>
          </cell>
          <cell r="E264" t="str">
            <v>GRADE 9ASP</v>
          </cell>
          <cell r="F264">
            <v>1</v>
          </cell>
          <cell r="G264">
            <v>205408.2040465</v>
          </cell>
        </row>
        <row r="265">
          <cell r="C265" t="str">
            <v>MR M HARTMANN</v>
          </cell>
          <cell r="D265" t="str">
            <v>CHIEF EXTERNAL OFFICER &amp; DEPUTY DIRECTOR</v>
          </cell>
          <cell r="E265" t="str">
            <v>GRADE 9 SP</v>
          </cell>
          <cell r="F265">
            <v>1</v>
          </cell>
          <cell r="G265">
            <v>186510.987069</v>
          </cell>
        </row>
        <row r="266">
          <cell r="C266" t="str">
            <v>PR SIR PS DASGUPTA</v>
          </cell>
          <cell r="D266" t="str">
            <v>PROF ENVIRON &amp; DEVELOP ECONOMICS</v>
          </cell>
          <cell r="E266" t="str">
            <v>GRADE 9 SP</v>
          </cell>
          <cell r="F266">
            <v>0.5</v>
          </cell>
          <cell r="G266">
            <v>156368.89885199998</v>
          </cell>
        </row>
        <row r="267">
          <cell r="C267" t="str">
            <v>MR N BANISTER</v>
          </cell>
          <cell r="D267" t="str">
            <v>Chief Global Officer MBS</v>
          </cell>
          <cell r="E267" t="str">
            <v>GRADE 9 SP</v>
          </cell>
          <cell r="F267">
            <v>1</v>
          </cell>
          <cell r="G267">
            <v>133195.5342751306</v>
          </cell>
        </row>
        <row r="268">
          <cell r="C268" t="str">
            <v>MR R ASHWORTH</v>
          </cell>
          <cell r="D268" t="str">
            <v>HEAD OF FACULTY ADMINISTRATION-HUMANITIE</v>
          </cell>
          <cell r="E268" t="str">
            <v>GRADE 9 SP</v>
          </cell>
          <cell r="F268">
            <v>1</v>
          </cell>
          <cell r="G268">
            <v>115265.82568288059</v>
          </cell>
        </row>
        <row r="269">
          <cell r="C269" t="str">
            <v>PROF S LLEWELLYN</v>
          </cell>
          <cell r="D269" t="str">
            <v>PROFESSOR - ACCOUNTABILITY &amp; MGT CONTROL</v>
          </cell>
          <cell r="E269" t="str">
            <v>GRADE 9 SP</v>
          </cell>
          <cell r="F269">
            <v>1</v>
          </cell>
          <cell r="G269">
            <v>108469.55978950001</v>
          </cell>
        </row>
        <row r="270">
          <cell r="C270" t="str">
            <v>PROF IJ READER</v>
          </cell>
          <cell r="D270" t="str">
            <v>PROFESSOR OF JAPANESE STUDIES</v>
          </cell>
          <cell r="E270" t="str">
            <v>GRADE 9 SP</v>
          </cell>
          <cell r="F270">
            <v>1</v>
          </cell>
          <cell r="G270">
            <v>96167.021278510001</v>
          </cell>
        </row>
        <row r="271">
          <cell r="C271" t="str">
            <v>DR EH FERNELEY</v>
          </cell>
          <cell r="D271" t="str">
            <v>DIRECTOR OF MBA AND MPA PROGRAMMES</v>
          </cell>
          <cell r="E271" t="str">
            <v>GRADE 9 SP</v>
          </cell>
          <cell r="F271">
            <v>3</v>
          </cell>
          <cell r="G271">
            <v>93364.576433459995</v>
          </cell>
        </row>
        <row r="272">
          <cell r="C272" t="str">
            <v>MR I RODD</v>
          </cell>
          <cell r="D272" t="str">
            <v>HEAD OF FACULTY FINANCE (HUMANITIES)</v>
          </cell>
          <cell r="E272" t="str">
            <v>GRADE 9 SP</v>
          </cell>
          <cell r="F272">
            <v>1</v>
          </cell>
          <cell r="G272">
            <v>90227.283178450583</v>
          </cell>
        </row>
        <row r="273">
          <cell r="C273" t="str">
            <v>MRS L SHEPPARD</v>
          </cell>
          <cell r="D273" t="str">
            <v>DIRECTOR OF MEC</v>
          </cell>
          <cell r="E273" t="str">
            <v>GRADE 9 SP</v>
          </cell>
          <cell r="F273">
            <v>1</v>
          </cell>
          <cell r="G273">
            <v>87814.220243604417</v>
          </cell>
        </row>
        <row r="274">
          <cell r="C274" t="str">
            <v>PROF P KAWALEK</v>
          </cell>
          <cell r="D274" t="str">
            <v>PROFESSOR OF INFO SYSTEMS AND STRATEGY</v>
          </cell>
          <cell r="E274" t="str">
            <v>GRADE 9 SP</v>
          </cell>
          <cell r="F274">
            <v>1</v>
          </cell>
          <cell r="G274">
            <v>85191.202391440602</v>
          </cell>
        </row>
        <row r="275">
          <cell r="C275" t="str">
            <v>MRS JE ELLIS</v>
          </cell>
          <cell r="D275" t="str">
            <v>HEAD OF MBS ADMINISTRATION</v>
          </cell>
          <cell r="E275" t="str">
            <v>GRADE 9 SP</v>
          </cell>
          <cell r="F275">
            <v>1</v>
          </cell>
          <cell r="G275">
            <v>85191.202391440602</v>
          </cell>
        </row>
        <row r="276">
          <cell r="C276" t="str">
            <v>MR KJ COLE</v>
          </cell>
          <cell r="D276" t="str">
            <v>DIRECTOR FOR MIMAS</v>
          </cell>
          <cell r="E276" t="str">
            <v>GRADE 9 SP</v>
          </cell>
          <cell r="F276">
            <v>3</v>
          </cell>
          <cell r="G276">
            <v>83889.390664491293</v>
          </cell>
        </row>
        <row r="277">
          <cell r="C277" t="str">
            <v>MRS A GERRISH</v>
          </cell>
          <cell r="D277" t="str">
            <v>Commercial Director</v>
          </cell>
          <cell r="E277" t="str">
            <v>GRADE 9 SP</v>
          </cell>
          <cell r="F277">
            <v>1</v>
          </cell>
          <cell r="G277">
            <v>80170.883985610606</v>
          </cell>
        </row>
        <row r="278">
          <cell r="C278" t="str">
            <v>PROF EF SCHULTZE-BERNDT</v>
          </cell>
          <cell r="D278" t="str">
            <v>PROFESSOR OF LINGUISTICS</v>
          </cell>
          <cell r="E278" t="str">
            <v>GRADE 9 SP</v>
          </cell>
          <cell r="F278">
            <v>0.5</v>
          </cell>
          <cell r="G278">
            <v>79038.593333545301</v>
          </cell>
        </row>
        <row r="279">
          <cell r="C279" t="str">
            <v>PROF LG GEORGHIOU</v>
          </cell>
          <cell r="D279" t="str">
            <v>DIRECTOR OF THE PROGRAMME OF POLICY RESE</v>
          </cell>
          <cell r="E279" t="str">
            <v>GRADE 9 SP</v>
          </cell>
          <cell r="F279">
            <v>0.5</v>
          </cell>
          <cell r="G279">
            <v>75237.258676270591</v>
          </cell>
        </row>
        <row r="280">
          <cell r="C280" t="str">
            <v>PROF TJ STEWART</v>
          </cell>
          <cell r="D280" t="str">
            <v>PROFESSOR OF DECISION SCIENCES</v>
          </cell>
          <cell r="E280" t="str">
            <v>GRADE 9 SP</v>
          </cell>
          <cell r="F280">
            <v>0.2</v>
          </cell>
          <cell r="G280">
            <v>22877.652407447997</v>
          </cell>
        </row>
        <row r="281">
          <cell r="C281" t="str">
            <v>PROF RW SCAPENS</v>
          </cell>
          <cell r="D281" t="str">
            <v>PROFESSOR</v>
          </cell>
          <cell r="E281" t="str">
            <v>GRADE 9 SP</v>
          </cell>
          <cell r="F281">
            <v>0.2</v>
          </cell>
          <cell r="G281">
            <v>20219.297840400002</v>
          </cell>
        </row>
        <row r="282">
          <cell r="C282" t="str">
            <v>PROF C TOIBIN</v>
          </cell>
          <cell r="D282" t="str">
            <v>PROFESSOR OF CREATIVE WRITING - AHC</v>
          </cell>
          <cell r="E282" t="str">
            <v>GRADE 9 SP</v>
          </cell>
          <cell r="F282">
            <v>1</v>
          </cell>
          <cell r="G282">
            <v>4331.9362579999997</v>
          </cell>
        </row>
        <row r="283">
          <cell r="C283" t="str">
            <v>PROF RD PUTNAM</v>
          </cell>
          <cell r="D283" t="str">
            <v>DIRECTOR OF GRADUATE SUMMER PROGRAMME</v>
          </cell>
          <cell r="E283" t="str">
            <v>GRADE 9 SP</v>
          </cell>
          <cell r="F283">
            <v>0.2</v>
          </cell>
          <cell r="G283">
            <v>0</v>
          </cell>
        </row>
        <row r="284">
          <cell r="C284" t="str">
            <v>PROF M MUNASINGHE</v>
          </cell>
          <cell r="D284" t="str">
            <v>Professor of Sustainable Development</v>
          </cell>
          <cell r="E284" t="str">
            <v>GRADE 9 SP</v>
          </cell>
          <cell r="F284">
            <v>0.25</v>
          </cell>
          <cell r="G284">
            <v>0</v>
          </cell>
        </row>
        <row r="285">
          <cell r="C285" t="str">
            <v>PROF JD STACEY</v>
          </cell>
          <cell r="D285" t="str">
            <v>PROFESSOR OF CULTURAL STUDIES</v>
          </cell>
          <cell r="E285" t="str">
            <v>GRADE 9</v>
          </cell>
          <cell r="F285">
            <v>1</v>
          </cell>
          <cell r="G285">
            <v>93300.947508550584</v>
          </cell>
        </row>
        <row r="286">
          <cell r="C286" t="str">
            <v>PROF M MARTINEZ LUCIO</v>
          </cell>
          <cell r="D286" t="str">
            <v>PROFESSOR OF INTERNATIONAL HRM</v>
          </cell>
          <cell r="E286" t="str">
            <v>GRADE 9</v>
          </cell>
          <cell r="F286">
            <v>1</v>
          </cell>
          <cell r="G286">
            <v>93300.947508550584</v>
          </cell>
        </row>
        <row r="287">
          <cell r="C287" t="str">
            <v>PROF U KOTHARI</v>
          </cell>
          <cell r="D287" t="str">
            <v>PROFESSOR OF POSTCOLONIAL STUDIES</v>
          </cell>
          <cell r="E287" t="str">
            <v>GRADE 9</v>
          </cell>
          <cell r="F287">
            <v>1</v>
          </cell>
          <cell r="G287">
            <v>82644.159216564396</v>
          </cell>
        </row>
        <row r="288">
          <cell r="C288" t="str">
            <v>PROF DC LOMAS</v>
          </cell>
          <cell r="D288" t="str">
            <v>READER</v>
          </cell>
          <cell r="E288" t="str">
            <v>GRADE 9</v>
          </cell>
          <cell r="F288">
            <v>1</v>
          </cell>
          <cell r="G288">
            <v>82644.159216564396</v>
          </cell>
        </row>
        <row r="289">
          <cell r="C289" t="str">
            <v>PROF HFJ SCHMITT</v>
          </cell>
          <cell r="D289" t="str">
            <v>Professor in Electoral Politics</v>
          </cell>
          <cell r="E289" t="str">
            <v>GRADE 9</v>
          </cell>
          <cell r="F289">
            <v>0.66</v>
          </cell>
          <cell r="G289">
            <v>58971.8999128168</v>
          </cell>
        </row>
        <row r="290">
          <cell r="C290" t="str">
            <v>PROF AF HEATH</v>
          </cell>
          <cell r="D290" t="str">
            <v>Professor of Sociology</v>
          </cell>
          <cell r="E290" t="str">
            <v>GRADE 9</v>
          </cell>
          <cell r="F290">
            <v>0.5</v>
          </cell>
          <cell r="G290">
            <v>52516.571484575994</v>
          </cell>
        </row>
        <row r="291">
          <cell r="C291" t="str">
            <v>PROF F TRENTMANN</v>
          </cell>
          <cell r="D291" t="str">
            <v>Professor (SCI)</v>
          </cell>
          <cell r="E291" t="str">
            <v>GRADE 9</v>
          </cell>
          <cell r="F291">
            <v>0.5</v>
          </cell>
          <cell r="G291">
            <v>51568.246030792507</v>
          </cell>
        </row>
        <row r="292">
          <cell r="C292" t="str">
            <v>PROF R BRAUMAN</v>
          </cell>
          <cell r="D292" t="str">
            <v>DIRECTOR OF THE HCRI</v>
          </cell>
          <cell r="E292" t="str">
            <v>GRADE 9</v>
          </cell>
          <cell r="F292">
            <v>0.2</v>
          </cell>
          <cell r="G292">
            <v>28205.271395878801</v>
          </cell>
        </row>
        <row r="293">
          <cell r="C293" t="str">
            <v>PROF D ZAPF</v>
          </cell>
          <cell r="D293" t="str">
            <v>PROFESSOR</v>
          </cell>
          <cell r="E293" t="str">
            <v>GRADE 9</v>
          </cell>
          <cell r="F293">
            <v>0.1</v>
          </cell>
          <cell r="G293">
            <v>10043.496024168002</v>
          </cell>
        </row>
        <row r="294">
          <cell r="C294" t="str">
            <v>PROF MJ MORAN</v>
          </cell>
          <cell r="D294" t="str">
            <v>Professor of Government</v>
          </cell>
          <cell r="E294" t="str">
            <v>GRADE 9</v>
          </cell>
          <cell r="F294">
            <v>0.2</v>
          </cell>
          <cell r="G294">
            <v>0</v>
          </cell>
        </row>
        <row r="295">
          <cell r="C295" t="str">
            <v>DR M FOTAKI</v>
          </cell>
          <cell r="D295" t="str">
            <v>SENIOR LECTURER</v>
          </cell>
          <cell r="E295" t="str">
            <v>GRADE 8</v>
          </cell>
          <cell r="F295">
            <v>1</v>
          </cell>
          <cell r="G295">
            <v>81632.592836649404</v>
          </cell>
        </row>
        <row r="296">
          <cell r="C296" t="str">
            <v>MR AP GRIFFITHS</v>
          </cell>
          <cell r="D296" t="str">
            <v>READER</v>
          </cell>
          <cell r="E296" t="str">
            <v>GRADE 8</v>
          </cell>
          <cell r="F296">
            <v>1</v>
          </cell>
          <cell r="G296">
            <v>80239.304030649408</v>
          </cell>
        </row>
        <row r="297">
          <cell r="C297" t="str">
            <v>DR E AMANN</v>
          </cell>
          <cell r="D297" t="str">
            <v>READER IN ECONOMIC STUDIES</v>
          </cell>
          <cell r="E297" t="str">
            <v>GRADE 8</v>
          </cell>
          <cell r="F297">
            <v>1</v>
          </cell>
          <cell r="G297">
            <v>80239.304030649408</v>
          </cell>
        </row>
        <row r="298">
          <cell r="C298" t="str">
            <v>MR D BOYD</v>
          </cell>
          <cell r="D298" t="str">
            <v>Head of MBS Development</v>
          </cell>
          <cell r="E298" t="str">
            <v>GRADE 8</v>
          </cell>
          <cell r="F298">
            <v>2</v>
          </cell>
          <cell r="G298">
            <v>80098.47093506901</v>
          </cell>
        </row>
        <row r="299">
          <cell r="C299" t="str">
            <v>DR S MASSINI</v>
          </cell>
          <cell r="D299" t="str">
            <v>READER</v>
          </cell>
          <cell r="E299" t="str">
            <v>GRADE 8</v>
          </cell>
          <cell r="F299">
            <v>1</v>
          </cell>
          <cell r="G299">
            <v>79614.628842985607</v>
          </cell>
        </row>
        <row r="300">
          <cell r="C300" t="str">
            <v>DR HAL OZANNE</v>
          </cell>
          <cell r="D300" t="str">
            <v>SENIOR LECTURER</v>
          </cell>
          <cell r="E300" t="str">
            <v>GRADE 8</v>
          </cell>
          <cell r="F300">
            <v>1</v>
          </cell>
          <cell r="G300">
            <v>77909.151220809988</v>
          </cell>
        </row>
        <row r="301">
          <cell r="C301" t="str">
            <v>DR P IRWING</v>
          </cell>
          <cell r="D301" t="str">
            <v>READER</v>
          </cell>
          <cell r="E301" t="str">
            <v>GRADE 8</v>
          </cell>
          <cell r="F301">
            <v>1</v>
          </cell>
          <cell r="G301">
            <v>77769.642836649393</v>
          </cell>
        </row>
        <row r="302">
          <cell r="C302" t="str">
            <v>DR WD MCCOURT</v>
          </cell>
          <cell r="D302" t="str">
            <v>READER IN DEVELOPMENT POLICY &amp; MANAGEMEN</v>
          </cell>
          <cell r="E302" t="str">
            <v>GRADE 8</v>
          </cell>
          <cell r="F302">
            <v>1</v>
          </cell>
          <cell r="G302">
            <v>77769.642836649393</v>
          </cell>
        </row>
        <row r="303">
          <cell r="C303" t="str">
            <v>MR CGV RAFFO</v>
          </cell>
          <cell r="D303" t="str">
            <v>READER</v>
          </cell>
          <cell r="E303" t="str">
            <v>GRADE 8</v>
          </cell>
          <cell r="F303">
            <v>1</v>
          </cell>
          <cell r="G303">
            <v>77769.642836649393</v>
          </cell>
        </row>
        <row r="304">
          <cell r="C304" t="str">
            <v>DR WS WEST</v>
          </cell>
          <cell r="D304" t="str">
            <v>READER</v>
          </cell>
          <cell r="E304" t="str">
            <v>GRADE 8</v>
          </cell>
          <cell r="F304">
            <v>1</v>
          </cell>
          <cell r="G304">
            <v>77769.642836649393</v>
          </cell>
        </row>
        <row r="305">
          <cell r="C305" t="str">
            <v>DR A MAMMAN</v>
          </cell>
          <cell r="D305" t="str">
            <v>READER IN HUMAN RESOURCE MANAGEMENT</v>
          </cell>
          <cell r="E305" t="str">
            <v>GRADE 8</v>
          </cell>
          <cell r="F305">
            <v>1</v>
          </cell>
          <cell r="G305">
            <v>77769.642836649393</v>
          </cell>
        </row>
        <row r="306">
          <cell r="C306" t="str">
            <v>DR TEH ALLOTT</v>
          </cell>
          <cell r="D306" t="str">
            <v>READER</v>
          </cell>
          <cell r="E306" t="str">
            <v>GRADE 8</v>
          </cell>
          <cell r="F306">
            <v>1</v>
          </cell>
          <cell r="G306">
            <v>77769.642836649393</v>
          </cell>
        </row>
        <row r="307">
          <cell r="C307" t="str">
            <v>DR G BRIDGE</v>
          </cell>
          <cell r="D307" t="str">
            <v>READER IN HUMAN GEOGRAPHY</v>
          </cell>
          <cell r="E307" t="str">
            <v>GRADE 8</v>
          </cell>
          <cell r="F307">
            <v>1</v>
          </cell>
          <cell r="G307">
            <v>77769.642836649393</v>
          </cell>
        </row>
        <row r="308">
          <cell r="C308" t="str">
            <v>MR B SAADOUNI</v>
          </cell>
          <cell r="D308" t="str">
            <v>SENIOR LECTURER</v>
          </cell>
          <cell r="E308" t="str">
            <v>GRADE 8</v>
          </cell>
          <cell r="F308">
            <v>1</v>
          </cell>
          <cell r="G308">
            <v>77417.037658870016</v>
          </cell>
        </row>
        <row r="309">
          <cell r="C309" t="str">
            <v>DR NJ COLLETT</v>
          </cell>
          <cell r="D309" t="str">
            <v>SENIOR LECTURER</v>
          </cell>
          <cell r="E309" t="str">
            <v>GRADE 8</v>
          </cell>
          <cell r="F309">
            <v>1</v>
          </cell>
          <cell r="G309">
            <v>77417.037658870016</v>
          </cell>
        </row>
        <row r="310">
          <cell r="C310" t="str">
            <v>DR CRV WESTRUP</v>
          </cell>
          <cell r="D310" t="str">
            <v>SENIOR LECTURER</v>
          </cell>
          <cell r="E310" t="str">
            <v>GRADE 8</v>
          </cell>
          <cell r="F310">
            <v>1</v>
          </cell>
          <cell r="G310">
            <v>77417.037658870016</v>
          </cell>
        </row>
        <row r="311">
          <cell r="C311" t="str">
            <v>DR SK ESPENLAUB</v>
          </cell>
          <cell r="D311" t="str">
            <v>SENIOR LECTURER IN ACCOUNTING &amp; FINANCE</v>
          </cell>
          <cell r="E311" t="str">
            <v>GRADE 8</v>
          </cell>
          <cell r="F311">
            <v>1</v>
          </cell>
          <cell r="G311">
            <v>77417.037658870016</v>
          </cell>
        </row>
        <row r="312">
          <cell r="C312" t="str">
            <v>DR A KHURSHED</v>
          </cell>
          <cell r="D312" t="str">
            <v>SENIOR LECTURER</v>
          </cell>
          <cell r="E312" t="str">
            <v>GRADE 8</v>
          </cell>
          <cell r="F312">
            <v>1</v>
          </cell>
          <cell r="G312">
            <v>77417.037658870016</v>
          </cell>
        </row>
        <row r="313">
          <cell r="C313" t="str">
            <v>DR B NICHOLSON</v>
          </cell>
          <cell r="D313" t="str">
            <v>SENIOR LECTURER</v>
          </cell>
          <cell r="E313" t="str">
            <v>GRADE 8</v>
          </cell>
          <cell r="F313">
            <v>1</v>
          </cell>
          <cell r="G313">
            <v>77417.037658870016</v>
          </cell>
        </row>
        <row r="314">
          <cell r="C314" t="str">
            <v>DR K ARETZ</v>
          </cell>
          <cell r="D314" t="str">
            <v>Senior Lecturer in Finance</v>
          </cell>
          <cell r="E314" t="str">
            <v>GRADE 8</v>
          </cell>
          <cell r="F314">
            <v>1</v>
          </cell>
          <cell r="G314">
            <v>77416.883140869992</v>
          </cell>
        </row>
        <row r="315">
          <cell r="C315" t="str">
            <v>DR G REDWORTH</v>
          </cell>
          <cell r="D315" t="str">
            <v>SENIOR  LECTURER IN EARLY MOD BRIT HIST</v>
          </cell>
          <cell r="E315" t="str">
            <v>GRADE 8</v>
          </cell>
          <cell r="F315">
            <v>1</v>
          </cell>
          <cell r="G315">
            <v>75439.490026810003</v>
          </cell>
        </row>
        <row r="316">
          <cell r="C316" t="str">
            <v>DR NP RUSSELL</v>
          </cell>
          <cell r="D316" t="str">
            <v>SENIOR LECTURER</v>
          </cell>
          <cell r="E316" t="str">
            <v>GRADE 8</v>
          </cell>
          <cell r="F316">
            <v>1</v>
          </cell>
          <cell r="G316">
            <v>73448.397346869999</v>
          </cell>
        </row>
        <row r="317">
          <cell r="C317" t="str">
            <v>DR T PEACH</v>
          </cell>
          <cell r="D317" t="str">
            <v>SENIOR LECTURER</v>
          </cell>
          <cell r="E317" t="str">
            <v>GRADE 8</v>
          </cell>
          <cell r="F317">
            <v>1</v>
          </cell>
          <cell r="G317">
            <v>73448.397346869999</v>
          </cell>
        </row>
        <row r="318">
          <cell r="C318" t="str">
            <v>MR AP BELL</v>
          </cell>
          <cell r="D318" t="str">
            <v>SENIOR LECTURER</v>
          </cell>
          <cell r="E318" t="str">
            <v>GRADE 8</v>
          </cell>
          <cell r="F318">
            <v>1</v>
          </cell>
          <cell r="G318">
            <v>73448.397346869999</v>
          </cell>
        </row>
        <row r="319">
          <cell r="C319" t="str">
            <v>DR DPT YOUNG</v>
          </cell>
          <cell r="D319" t="str">
            <v>SENIOR LECTURER</v>
          </cell>
          <cell r="E319" t="str">
            <v>GRADE 8</v>
          </cell>
          <cell r="F319">
            <v>1</v>
          </cell>
          <cell r="G319">
            <v>73448.397346869999</v>
          </cell>
        </row>
        <row r="320">
          <cell r="C320" t="str">
            <v>DR CA ERIN</v>
          </cell>
          <cell r="D320" t="str">
            <v>SENIOR LECTURER</v>
          </cell>
          <cell r="E320" t="str">
            <v>GRADE 8</v>
          </cell>
          <cell r="F320">
            <v>1</v>
          </cell>
          <cell r="G320">
            <v>73448.397346869999</v>
          </cell>
        </row>
        <row r="321">
          <cell r="C321" t="str">
            <v>MS RL BENNETT</v>
          </cell>
          <cell r="D321" t="str">
            <v>SENIOR LECTURER</v>
          </cell>
          <cell r="E321" t="str">
            <v>GRADE 8</v>
          </cell>
          <cell r="F321">
            <v>1</v>
          </cell>
          <cell r="G321">
            <v>73448.397346869999</v>
          </cell>
        </row>
        <row r="322">
          <cell r="C322" t="str">
            <v>DR WH CHIU</v>
          </cell>
          <cell r="D322" t="str">
            <v>SENIOR LECTURER</v>
          </cell>
          <cell r="E322" t="str">
            <v>GRADE 8</v>
          </cell>
          <cell r="F322">
            <v>1</v>
          </cell>
          <cell r="G322">
            <v>73448.397346869999</v>
          </cell>
        </row>
        <row r="323">
          <cell r="C323" t="str">
            <v>DR L KOUTSOUGERAS</v>
          </cell>
          <cell r="D323" t="str">
            <v>SENIOR LECTURER IN FINANCE</v>
          </cell>
          <cell r="E323" t="str">
            <v>GRADE 8</v>
          </cell>
          <cell r="F323">
            <v>1</v>
          </cell>
          <cell r="G323">
            <v>73448.397346869999</v>
          </cell>
        </row>
        <row r="324">
          <cell r="C324" t="str">
            <v>DR S GIORDANO</v>
          </cell>
          <cell r="D324" t="str">
            <v>SENIOR LECTURER</v>
          </cell>
          <cell r="E324" t="str">
            <v>GRADE 8</v>
          </cell>
          <cell r="F324">
            <v>1</v>
          </cell>
          <cell r="G324">
            <v>73448.397346869999</v>
          </cell>
        </row>
        <row r="325">
          <cell r="C325" t="str">
            <v>DR F GIGLIO</v>
          </cell>
          <cell r="D325" t="str">
            <v>SENIOR LECTURER</v>
          </cell>
          <cell r="E325" t="str">
            <v>GRADE 8</v>
          </cell>
          <cell r="F325">
            <v>1</v>
          </cell>
          <cell r="G325">
            <v>73448.397346869999</v>
          </cell>
        </row>
        <row r="326">
          <cell r="C326" t="str">
            <v>DR MR REIFF</v>
          </cell>
          <cell r="D326" t="str">
            <v>LECTURER IN LAW</v>
          </cell>
          <cell r="E326" t="str">
            <v>GRADE 8</v>
          </cell>
          <cell r="F326">
            <v>1</v>
          </cell>
          <cell r="G326">
            <v>73448.397346869999</v>
          </cell>
        </row>
        <row r="327">
          <cell r="C327" t="str">
            <v>DR JN MAOGOTO</v>
          </cell>
          <cell r="D327" t="str">
            <v>SENIOR LECTURER</v>
          </cell>
          <cell r="E327" t="str">
            <v>GRADE 8</v>
          </cell>
          <cell r="F327">
            <v>1</v>
          </cell>
          <cell r="G327">
            <v>73448.397346869999</v>
          </cell>
        </row>
        <row r="328">
          <cell r="C328" t="str">
            <v>DR DM MCCANN</v>
          </cell>
          <cell r="D328" t="str">
            <v>Senior Lecturer -Employment &amp; Labour Law</v>
          </cell>
          <cell r="E328" t="str">
            <v>GRADE 8</v>
          </cell>
          <cell r="F328">
            <v>1</v>
          </cell>
          <cell r="G328">
            <v>73448.397346869999</v>
          </cell>
        </row>
        <row r="329">
          <cell r="C329" t="str">
            <v>MR J AYLEN</v>
          </cell>
          <cell r="D329" t="str">
            <v>SENIOR LECTURER</v>
          </cell>
          <cell r="E329" t="str">
            <v>GRADE 8</v>
          </cell>
          <cell r="F329">
            <v>1</v>
          </cell>
          <cell r="G329">
            <v>73176.327336985603</v>
          </cell>
        </row>
        <row r="330">
          <cell r="C330" t="str">
            <v>DR M DJEDDOUR</v>
          </cell>
          <cell r="D330" t="str">
            <v>SENIOR FELLOW</v>
          </cell>
          <cell r="E330" t="str">
            <v>GRADE 8</v>
          </cell>
          <cell r="F330">
            <v>1</v>
          </cell>
          <cell r="G330">
            <v>73176.327336985603</v>
          </cell>
        </row>
        <row r="331">
          <cell r="C331" t="str">
            <v>DR PJ WOODHOUSE</v>
          </cell>
          <cell r="D331" t="str">
            <v>SENIOR LECTURER IN ENVIROMENT AND RURAL</v>
          </cell>
          <cell r="E331" t="str">
            <v>GRADE 8</v>
          </cell>
          <cell r="F331">
            <v>1</v>
          </cell>
          <cell r="G331">
            <v>73176.327336985603</v>
          </cell>
        </row>
        <row r="332">
          <cell r="C332" t="str">
            <v>DR DR LAW</v>
          </cell>
          <cell r="D332" t="str">
            <v>READER</v>
          </cell>
          <cell r="E332" t="str">
            <v>GRADE 8</v>
          </cell>
          <cell r="F332">
            <v>1</v>
          </cell>
          <cell r="G332">
            <v>73176.327336985603</v>
          </cell>
        </row>
        <row r="333">
          <cell r="C333" t="str">
            <v>DR MA BEAGON</v>
          </cell>
          <cell r="D333" t="str">
            <v>READER IN ANCIENT HISTORY</v>
          </cell>
          <cell r="E333" t="str">
            <v>GRADE 8</v>
          </cell>
          <cell r="F333">
            <v>1</v>
          </cell>
          <cell r="G333">
            <v>73176.327336985603</v>
          </cell>
        </row>
        <row r="334">
          <cell r="C334" t="str">
            <v>DR L CZABAN</v>
          </cell>
          <cell r="D334" t="str">
            <v>SENIOR LECTURER</v>
          </cell>
          <cell r="E334" t="str">
            <v>GRADE 8</v>
          </cell>
          <cell r="F334">
            <v>1</v>
          </cell>
          <cell r="G334">
            <v>73176.327336985603</v>
          </cell>
        </row>
        <row r="335">
          <cell r="C335" t="str">
            <v>DR T GRUBER</v>
          </cell>
          <cell r="D335" t="str">
            <v>LECTURER IN MARKETING &amp; SERVICE MGT</v>
          </cell>
          <cell r="E335" t="str">
            <v>GRADE 8</v>
          </cell>
          <cell r="F335">
            <v>1</v>
          </cell>
          <cell r="G335">
            <v>72759.280411854401</v>
          </cell>
        </row>
        <row r="336">
          <cell r="C336" t="str">
            <v>DR I PETROUNIAS</v>
          </cell>
          <cell r="D336" t="str">
            <v>SENIOR LECTURER</v>
          </cell>
          <cell r="E336" t="str">
            <v>GRADE 8</v>
          </cell>
          <cell r="F336">
            <v>1</v>
          </cell>
          <cell r="G336">
            <v>71567.431068400008</v>
          </cell>
        </row>
        <row r="337">
          <cell r="C337" t="str">
            <v>DR C THEODOULIDIS</v>
          </cell>
          <cell r="D337" t="str">
            <v>SENIOR LECTURER</v>
          </cell>
          <cell r="E337" t="str">
            <v>GRADE 8</v>
          </cell>
          <cell r="F337">
            <v>1</v>
          </cell>
          <cell r="G337">
            <v>71567.431068400008</v>
          </cell>
        </row>
        <row r="338">
          <cell r="C338" t="str">
            <v>DR AH MCBRIDE</v>
          </cell>
          <cell r="D338" t="str">
            <v>SENIOR LECTURER</v>
          </cell>
          <cell r="E338" t="str">
            <v>GRADE 8</v>
          </cell>
          <cell r="F338">
            <v>1</v>
          </cell>
          <cell r="G338">
            <v>71567.431068400008</v>
          </cell>
        </row>
        <row r="339">
          <cell r="C339" t="str">
            <v>MR G PERCIVAL</v>
          </cell>
          <cell r="D339" t="str">
            <v>HEAD OF FACULTY INFORMATION SYSTEMS</v>
          </cell>
          <cell r="E339" t="str">
            <v>GRADE 8</v>
          </cell>
          <cell r="F339">
            <v>1</v>
          </cell>
          <cell r="G339">
            <v>71567.431068400008</v>
          </cell>
        </row>
        <row r="340">
          <cell r="C340" t="str">
            <v>MR HM CAMERON</v>
          </cell>
          <cell r="D340" t="str">
            <v>SENIOR LECTURER</v>
          </cell>
          <cell r="E340" t="str">
            <v>GRADE 8</v>
          </cell>
          <cell r="F340">
            <v>1</v>
          </cell>
          <cell r="G340">
            <v>71567.431068400008</v>
          </cell>
        </row>
        <row r="341">
          <cell r="C341" t="str">
            <v>MRS CM HUDSON</v>
          </cell>
          <cell r="D341" t="str">
            <v>HEAD OF MBA CAREER MANAGEMENT SERVICES</v>
          </cell>
          <cell r="E341" t="str">
            <v>GRADE 8</v>
          </cell>
          <cell r="F341">
            <v>1</v>
          </cell>
          <cell r="G341">
            <v>71567.431068400008</v>
          </cell>
        </row>
        <row r="342">
          <cell r="C342" t="str">
            <v>DR M TRANMER</v>
          </cell>
          <cell r="D342" t="str">
            <v>SENIOR LECTURER</v>
          </cell>
          <cell r="E342" t="str">
            <v>GRADE 8</v>
          </cell>
          <cell r="F342">
            <v>1</v>
          </cell>
          <cell r="G342">
            <v>71313.855687474395</v>
          </cell>
        </row>
        <row r="343">
          <cell r="C343" t="str">
            <v>DR GT KIRKPATRICK</v>
          </cell>
          <cell r="D343" t="str">
            <v>SENIOR LECTURER</v>
          </cell>
          <cell r="E343" t="str">
            <v>GRADE 8</v>
          </cell>
          <cell r="F343">
            <v>1</v>
          </cell>
          <cell r="G343">
            <v>71207.834760515994</v>
          </cell>
        </row>
        <row r="344">
          <cell r="C344" t="str">
            <v>DR JM ZOLKIEWSKI</v>
          </cell>
          <cell r="D344" t="str">
            <v>SENIOR LECTURER</v>
          </cell>
          <cell r="E344" t="str">
            <v>GRADE 8</v>
          </cell>
          <cell r="F344">
            <v>1</v>
          </cell>
          <cell r="G344">
            <v>70978.736152869998</v>
          </cell>
        </row>
        <row r="345">
          <cell r="C345" t="str">
            <v>DR LK MIKHAILOV</v>
          </cell>
          <cell r="D345" t="str">
            <v>SENIOR LECTURER</v>
          </cell>
          <cell r="E345" t="str">
            <v>GRADE 8</v>
          </cell>
          <cell r="F345">
            <v>1</v>
          </cell>
          <cell r="G345">
            <v>70978.736152869998</v>
          </cell>
        </row>
        <row r="346">
          <cell r="C346" t="str">
            <v>DR CG DAVIES</v>
          </cell>
          <cell r="D346" t="str">
            <v>SENIOR TEACHING FELLOW IN GEOGRAPHY</v>
          </cell>
          <cell r="E346" t="str">
            <v>GRADE 8</v>
          </cell>
          <cell r="F346">
            <v>1</v>
          </cell>
          <cell r="G346">
            <v>70978.736152869998</v>
          </cell>
        </row>
        <row r="347">
          <cell r="C347" t="str">
            <v>DR DJ LOWE</v>
          </cell>
          <cell r="D347" t="str">
            <v>SENIOR LECTURER</v>
          </cell>
          <cell r="E347" t="str">
            <v>GRADE 8</v>
          </cell>
          <cell r="F347">
            <v>1</v>
          </cell>
          <cell r="G347">
            <v>70978.736152869998</v>
          </cell>
        </row>
        <row r="348">
          <cell r="C348" t="str">
            <v>DR CC CUI</v>
          </cell>
          <cell r="D348" t="str">
            <v>SENIOR LECTURER</v>
          </cell>
          <cell r="E348" t="str">
            <v>GRADE 8</v>
          </cell>
          <cell r="F348">
            <v>1</v>
          </cell>
          <cell r="G348">
            <v>70978.736152869998</v>
          </cell>
        </row>
        <row r="349">
          <cell r="C349" t="str">
            <v>MR D WILLIAMSON</v>
          </cell>
          <cell r="D349" t="str">
            <v>SENIOR RESEARCH FELLOW IN REGULATION</v>
          </cell>
          <cell r="E349" t="str">
            <v>GRADE 8</v>
          </cell>
          <cell r="F349">
            <v>1</v>
          </cell>
          <cell r="G349">
            <v>70978.736152869998</v>
          </cell>
        </row>
        <row r="350">
          <cell r="C350" t="str">
            <v>DR DE HODGSON</v>
          </cell>
          <cell r="D350" t="str">
            <v>SENIOR LECTURER</v>
          </cell>
          <cell r="E350" t="str">
            <v>GRADE 8</v>
          </cell>
          <cell r="F350">
            <v>1</v>
          </cell>
          <cell r="G350">
            <v>70978.736152869998</v>
          </cell>
        </row>
        <row r="351">
          <cell r="C351" t="str">
            <v>DR DR BAMFORD</v>
          </cell>
          <cell r="D351" t="str">
            <v>SENIOR LECTURER</v>
          </cell>
          <cell r="E351" t="str">
            <v>GRADE 8</v>
          </cell>
          <cell r="F351">
            <v>1</v>
          </cell>
          <cell r="G351">
            <v>70978.736152869998</v>
          </cell>
        </row>
        <row r="352">
          <cell r="C352" t="str">
            <v>MRS CA SCHOFIELD</v>
          </cell>
          <cell r="D352" t="str">
            <v>HEAD OF SCHOOL ADMINISTRATION(EDUCATION)</v>
          </cell>
          <cell r="E352" t="str">
            <v>GRADE 8</v>
          </cell>
          <cell r="F352">
            <v>1</v>
          </cell>
          <cell r="G352">
            <v>70978.736152869998</v>
          </cell>
        </row>
        <row r="353">
          <cell r="C353" t="str">
            <v>MR TM JONES</v>
          </cell>
          <cell r="D353" t="str">
            <v>SENIOR LECTURER</v>
          </cell>
          <cell r="E353" t="str">
            <v>GRADE 8</v>
          </cell>
          <cell r="F353">
            <v>1</v>
          </cell>
          <cell r="G353">
            <v>70978.736152869998</v>
          </cell>
        </row>
        <row r="354">
          <cell r="C354" t="str">
            <v>DR S ROPER</v>
          </cell>
          <cell r="D354" t="str">
            <v>SENIOR LECTURER</v>
          </cell>
          <cell r="E354" t="str">
            <v>GRADE 8</v>
          </cell>
          <cell r="F354">
            <v>1</v>
          </cell>
          <cell r="G354">
            <v>70978.736152869998</v>
          </cell>
        </row>
        <row r="355">
          <cell r="C355" t="str">
            <v>MRS C TANSEY</v>
          </cell>
          <cell r="D355" t="str">
            <v>HEAD OF SCHOOL ADMINISTRATION</v>
          </cell>
          <cell r="E355" t="str">
            <v>GRADE 8</v>
          </cell>
          <cell r="F355">
            <v>1</v>
          </cell>
          <cell r="G355">
            <v>70978.736152869998</v>
          </cell>
        </row>
        <row r="356">
          <cell r="C356" t="str">
            <v>DR JO PURVER</v>
          </cell>
          <cell r="D356" t="str">
            <v>SENIOR LECTURER IN GERMAN</v>
          </cell>
          <cell r="E356" t="str">
            <v>GRADE 8</v>
          </cell>
          <cell r="F356">
            <v>1</v>
          </cell>
          <cell r="G356">
            <v>70978.736152869998</v>
          </cell>
        </row>
        <row r="357">
          <cell r="C357" t="str">
            <v>DR CE JONES</v>
          </cell>
          <cell r="D357" t="str">
            <v>SENIOR LECTURER</v>
          </cell>
          <cell r="E357" t="str">
            <v>GRADE 8</v>
          </cell>
          <cell r="F357">
            <v>1</v>
          </cell>
          <cell r="G357">
            <v>70978.736152869998</v>
          </cell>
        </row>
        <row r="358">
          <cell r="C358" t="str">
            <v>MR CR PERKINS</v>
          </cell>
          <cell r="D358" t="str">
            <v>SENIOR LECTURER IN GEOGRAPHY</v>
          </cell>
          <cell r="E358" t="str">
            <v>GRADE 8</v>
          </cell>
          <cell r="F358">
            <v>1</v>
          </cell>
          <cell r="G358">
            <v>70978.736152869998</v>
          </cell>
        </row>
        <row r="359">
          <cell r="C359" t="str">
            <v>DR PN CUNNINGHAM</v>
          </cell>
          <cell r="D359" t="str">
            <v>SENIOR RESEARCH FELLOW</v>
          </cell>
          <cell r="E359" t="str">
            <v>GRADE 8</v>
          </cell>
          <cell r="F359">
            <v>1</v>
          </cell>
          <cell r="G359">
            <v>70978.736152869998</v>
          </cell>
        </row>
        <row r="360">
          <cell r="C360" t="str">
            <v>DR GJ MOTTERAM</v>
          </cell>
          <cell r="D360" t="str">
            <v>SENIOR LECTURER</v>
          </cell>
          <cell r="E360" t="str">
            <v>GRADE 8</v>
          </cell>
          <cell r="F360">
            <v>1</v>
          </cell>
          <cell r="G360">
            <v>70978.736152869998</v>
          </cell>
        </row>
        <row r="361">
          <cell r="C361" t="str">
            <v>DR SA RUTHERFORD</v>
          </cell>
          <cell r="D361" t="str">
            <v>Senior Lecturer in Music</v>
          </cell>
          <cell r="E361" t="str">
            <v>GRADE 8</v>
          </cell>
          <cell r="F361">
            <v>1</v>
          </cell>
          <cell r="G361">
            <v>70978.736152869998</v>
          </cell>
        </row>
        <row r="362">
          <cell r="C362" t="str">
            <v>MR I ERTURK</v>
          </cell>
          <cell r="D362" t="str">
            <v>SENIOR LECTURER</v>
          </cell>
          <cell r="E362" t="str">
            <v>GRADE 8</v>
          </cell>
          <cell r="F362">
            <v>1</v>
          </cell>
          <cell r="G362">
            <v>70978.736152869998</v>
          </cell>
        </row>
        <row r="363">
          <cell r="C363" t="str">
            <v>MS KE BARKER</v>
          </cell>
          <cell r="D363" t="str">
            <v>SENIOR LECTURER</v>
          </cell>
          <cell r="E363" t="str">
            <v>GRADE 8</v>
          </cell>
          <cell r="F363">
            <v>1</v>
          </cell>
          <cell r="G363">
            <v>70978.736152869998</v>
          </cell>
        </row>
        <row r="364">
          <cell r="C364" t="str">
            <v>DR PM MCMYLOR</v>
          </cell>
          <cell r="D364" t="str">
            <v>SENIOR LECTURER</v>
          </cell>
          <cell r="E364" t="str">
            <v>GRADE 8</v>
          </cell>
          <cell r="F364">
            <v>1</v>
          </cell>
          <cell r="G364">
            <v>70978.736152869998</v>
          </cell>
        </row>
        <row r="365">
          <cell r="C365" t="str">
            <v>MR JW SPENCER</v>
          </cell>
          <cell r="D365" t="str">
            <v>SENIOR LECTURER IN SOCIAL WORK</v>
          </cell>
          <cell r="E365" t="str">
            <v>GRADE 8</v>
          </cell>
          <cell r="F365">
            <v>1</v>
          </cell>
          <cell r="G365">
            <v>70978.736152869998</v>
          </cell>
        </row>
        <row r="366">
          <cell r="C366" t="str">
            <v>DR TB NYAN</v>
          </cell>
          <cell r="D366" t="str">
            <v>SENIOR LECTURER IN FRENCH STUDIES</v>
          </cell>
          <cell r="E366" t="str">
            <v>GRADE 8</v>
          </cell>
          <cell r="F366">
            <v>1</v>
          </cell>
          <cell r="G366">
            <v>70978.736152869998</v>
          </cell>
        </row>
        <row r="367">
          <cell r="C367" t="str">
            <v>DR HM SPIRO</v>
          </cell>
          <cell r="D367" t="str">
            <v>MANAGER MBA PROGRAMMES</v>
          </cell>
          <cell r="E367" t="str">
            <v>GRADE 8</v>
          </cell>
          <cell r="F367">
            <v>1</v>
          </cell>
          <cell r="G367">
            <v>70978.736152869998</v>
          </cell>
        </row>
        <row r="368">
          <cell r="C368" t="str">
            <v>MR IA DEAS</v>
          </cell>
          <cell r="D368" t="str">
            <v>SENIOR LECTURER</v>
          </cell>
          <cell r="E368" t="str">
            <v>GRADE 8</v>
          </cell>
          <cell r="F368">
            <v>1</v>
          </cell>
          <cell r="G368">
            <v>70978.736152869998</v>
          </cell>
        </row>
        <row r="369">
          <cell r="C369" t="str">
            <v>MS AB MAHON</v>
          </cell>
          <cell r="D369" t="str">
            <v>SENIOR FELLOW</v>
          </cell>
          <cell r="E369" t="str">
            <v>GRADE 8</v>
          </cell>
          <cell r="F369">
            <v>1</v>
          </cell>
          <cell r="G369">
            <v>70978.736152869998</v>
          </cell>
        </row>
        <row r="370">
          <cell r="C370" t="str">
            <v>DR H LIU</v>
          </cell>
          <cell r="D370" t="str">
            <v>SENIOR LECTURER</v>
          </cell>
          <cell r="E370" t="str">
            <v>GRADE 8</v>
          </cell>
          <cell r="F370">
            <v>1</v>
          </cell>
          <cell r="G370">
            <v>70978.736152869998</v>
          </cell>
        </row>
        <row r="371">
          <cell r="C371" t="str">
            <v>DR M NEDEVA</v>
          </cell>
          <cell r="D371" t="str">
            <v>SENIOR LECTURER</v>
          </cell>
          <cell r="E371" t="str">
            <v>GRADE 8</v>
          </cell>
          <cell r="F371">
            <v>1</v>
          </cell>
          <cell r="G371">
            <v>70978.736152869998</v>
          </cell>
        </row>
        <row r="372">
          <cell r="C372" t="str">
            <v>DR SJ MADDOCK</v>
          </cell>
          <cell r="D372" t="str">
            <v>SENIOR FELLOW</v>
          </cell>
          <cell r="E372" t="str">
            <v>GRADE 8</v>
          </cell>
          <cell r="F372">
            <v>1</v>
          </cell>
          <cell r="G372">
            <v>70978.736152869998</v>
          </cell>
        </row>
        <row r="373">
          <cell r="C373" t="str">
            <v>MRS ST MOGER</v>
          </cell>
          <cell r="D373" t="str">
            <v>SENIOR FELLOW IN LEADERSHIP</v>
          </cell>
          <cell r="E373" t="str">
            <v>GRADE 8</v>
          </cell>
          <cell r="F373">
            <v>1</v>
          </cell>
          <cell r="G373">
            <v>70978.736152869998</v>
          </cell>
        </row>
        <row r="374">
          <cell r="C374" t="str">
            <v>MR RM JONES</v>
          </cell>
          <cell r="D374" t="str">
            <v>SENIOR TEACHING FELLOW</v>
          </cell>
          <cell r="E374" t="str">
            <v>GRADE 8</v>
          </cell>
          <cell r="F374">
            <v>1</v>
          </cell>
          <cell r="G374">
            <v>70978.736152869998</v>
          </cell>
        </row>
        <row r="375">
          <cell r="C375" t="str">
            <v>DR P TINKLER</v>
          </cell>
          <cell r="D375" t="str">
            <v>SENIOR LECTURER</v>
          </cell>
          <cell r="E375" t="str">
            <v>GRADE 8</v>
          </cell>
          <cell r="F375">
            <v>1</v>
          </cell>
          <cell r="G375">
            <v>70978.736152869998</v>
          </cell>
        </row>
        <row r="376">
          <cell r="C376" t="str">
            <v>MR AD JAMES</v>
          </cell>
          <cell r="D376" t="str">
            <v>SENIOR LECTURER</v>
          </cell>
          <cell r="E376" t="str">
            <v>GRADE 8</v>
          </cell>
          <cell r="F376">
            <v>1</v>
          </cell>
          <cell r="G376">
            <v>70978.736152869998</v>
          </cell>
        </row>
        <row r="377">
          <cell r="C377" t="str">
            <v>MS JA ALDRIDGE</v>
          </cell>
          <cell r="D377" t="str">
            <v>SENIOR LECTURER</v>
          </cell>
          <cell r="E377" t="str">
            <v>GRADE 8</v>
          </cell>
          <cell r="F377">
            <v>1</v>
          </cell>
          <cell r="G377">
            <v>70978.736152869998</v>
          </cell>
        </row>
        <row r="378">
          <cell r="C378" t="str">
            <v>DR S CAMPBELL</v>
          </cell>
          <cell r="D378" t="str">
            <v>SENIOR LECTURER IN ARCHAEOLOGY</v>
          </cell>
          <cell r="E378" t="str">
            <v>GRADE 8</v>
          </cell>
          <cell r="F378">
            <v>1</v>
          </cell>
          <cell r="G378">
            <v>70978.736152869998</v>
          </cell>
        </row>
        <row r="379">
          <cell r="C379" t="str">
            <v>DR WG BROCKHAUS-GRAND</v>
          </cell>
          <cell r="D379" t="str">
            <v>SENIOR LECTURER IN GERMAN LINGUISTICS</v>
          </cell>
          <cell r="E379" t="str">
            <v>GRADE 8</v>
          </cell>
          <cell r="F379">
            <v>1</v>
          </cell>
          <cell r="G379">
            <v>70978.736152869998</v>
          </cell>
        </row>
        <row r="380">
          <cell r="C380" t="str">
            <v>MRS RR TUFFT</v>
          </cell>
          <cell r="D380" t="str">
            <v>HEAD OF PGT MARKETING</v>
          </cell>
          <cell r="E380" t="str">
            <v>GRADE 8</v>
          </cell>
          <cell r="F380">
            <v>1</v>
          </cell>
          <cell r="G380">
            <v>70978.736152869998</v>
          </cell>
        </row>
        <row r="381">
          <cell r="C381" t="str">
            <v>DR PD COOKE</v>
          </cell>
          <cell r="D381" t="str">
            <v>SENIOR LECTURER</v>
          </cell>
          <cell r="E381" t="str">
            <v>GRADE 8</v>
          </cell>
          <cell r="F381">
            <v>1</v>
          </cell>
          <cell r="G381">
            <v>70978.736152869998</v>
          </cell>
        </row>
        <row r="382">
          <cell r="C382" t="str">
            <v>DR MJ ELLIOT</v>
          </cell>
          <cell r="D382" t="str">
            <v>Senior Lecturer</v>
          </cell>
          <cell r="E382" t="str">
            <v>GRADE 8</v>
          </cell>
          <cell r="F382">
            <v>1</v>
          </cell>
          <cell r="G382">
            <v>70978.736152869998</v>
          </cell>
        </row>
        <row r="383">
          <cell r="C383" t="str">
            <v>MRS CT DICKINSON</v>
          </cell>
          <cell r="D383" t="str">
            <v>MANCHESTER INFORMATICS PROGRAMME MANAGER</v>
          </cell>
          <cell r="E383" t="str">
            <v>GRADE 8</v>
          </cell>
          <cell r="F383">
            <v>1</v>
          </cell>
          <cell r="G383">
            <v>70978.736152869998</v>
          </cell>
        </row>
        <row r="384">
          <cell r="C384" t="str">
            <v>MRS JM MCMORROW</v>
          </cell>
          <cell r="D384" t="str">
            <v>SENIOR LECTURER - REMOTE SENSING</v>
          </cell>
          <cell r="E384" t="str">
            <v>GRADE 8</v>
          </cell>
          <cell r="F384">
            <v>1</v>
          </cell>
          <cell r="G384">
            <v>70978.736152869998</v>
          </cell>
        </row>
        <row r="385">
          <cell r="C385" t="str">
            <v>DR TE KLUTZ</v>
          </cell>
          <cell r="D385" t="str">
            <v>SENIOR LECTURER</v>
          </cell>
          <cell r="E385" t="str">
            <v>GRADE 8</v>
          </cell>
          <cell r="F385">
            <v>1</v>
          </cell>
          <cell r="G385">
            <v>70978.736152869998</v>
          </cell>
        </row>
        <row r="386">
          <cell r="C386" t="str">
            <v>DR KN PAPAMICHAIL</v>
          </cell>
          <cell r="D386" t="str">
            <v>SENIOR LECTURER INFO &amp; DECISION SYSTEMS</v>
          </cell>
          <cell r="E386" t="str">
            <v>GRADE 8</v>
          </cell>
          <cell r="F386">
            <v>1</v>
          </cell>
          <cell r="G386">
            <v>70978.736152869998</v>
          </cell>
        </row>
        <row r="387">
          <cell r="C387" t="str">
            <v>MS BJ HINDLE</v>
          </cell>
          <cell r="D387" t="str">
            <v>HEAD OF SCHOOL ADMINISTRATION</v>
          </cell>
          <cell r="E387" t="str">
            <v>GRADE 8</v>
          </cell>
          <cell r="F387">
            <v>1</v>
          </cell>
          <cell r="G387">
            <v>70978.736152869998</v>
          </cell>
        </row>
        <row r="388">
          <cell r="C388" t="str">
            <v>DR AJ LAPPIN</v>
          </cell>
          <cell r="D388" t="str">
            <v>SENIOR LECTURER IN SPANISH</v>
          </cell>
          <cell r="E388" t="str">
            <v>GRADE 8</v>
          </cell>
          <cell r="F388">
            <v>1</v>
          </cell>
          <cell r="G388">
            <v>70978.736152869998</v>
          </cell>
        </row>
        <row r="389">
          <cell r="C389" t="str">
            <v>MS JM CROMBLEHOLME</v>
          </cell>
          <cell r="D389" t="str">
            <v>HEAD OF EXECUTIVE EDUCATION SERVICES</v>
          </cell>
          <cell r="E389" t="str">
            <v>GRADE 8</v>
          </cell>
          <cell r="F389">
            <v>1</v>
          </cell>
          <cell r="G389">
            <v>70978.736152869998</v>
          </cell>
        </row>
        <row r="390">
          <cell r="C390" t="str">
            <v>DR PS DAVIS</v>
          </cell>
          <cell r="D390" t="str">
            <v>SENIOR LECTURER</v>
          </cell>
          <cell r="E390" t="str">
            <v>GRADE 8</v>
          </cell>
          <cell r="F390">
            <v>1</v>
          </cell>
          <cell r="G390">
            <v>70978.736152869998</v>
          </cell>
        </row>
        <row r="391">
          <cell r="C391" t="str">
            <v>DR M ZAMAN</v>
          </cell>
          <cell r="D391" t="str">
            <v>SENIOR LECTURER</v>
          </cell>
          <cell r="E391" t="str">
            <v>GRADE 8</v>
          </cell>
          <cell r="F391">
            <v>1</v>
          </cell>
          <cell r="G391">
            <v>70978.736152869998</v>
          </cell>
        </row>
        <row r="392">
          <cell r="C392" t="str">
            <v>DR FJ GAINS</v>
          </cell>
          <cell r="D392" t="str">
            <v>SENIOR LECTURER</v>
          </cell>
          <cell r="E392" t="str">
            <v>GRADE 8</v>
          </cell>
          <cell r="F392">
            <v>1</v>
          </cell>
          <cell r="G392">
            <v>70978.736152869998</v>
          </cell>
        </row>
        <row r="393">
          <cell r="C393" t="str">
            <v>DR RP BUCKLEY</v>
          </cell>
          <cell r="D393" t="str">
            <v>SENIOR LECTURER</v>
          </cell>
          <cell r="E393" t="str">
            <v>GRADE 8</v>
          </cell>
          <cell r="F393">
            <v>1</v>
          </cell>
          <cell r="G393">
            <v>70978.736152869998</v>
          </cell>
        </row>
        <row r="394">
          <cell r="C394" t="str">
            <v>DR DA ALDERSON</v>
          </cell>
          <cell r="D394" t="str">
            <v>SENIOR LECTURER IN ENGLISH LITERATURE</v>
          </cell>
          <cell r="E394" t="str">
            <v>GRADE 8</v>
          </cell>
          <cell r="F394">
            <v>1</v>
          </cell>
          <cell r="G394">
            <v>70978.736152869998</v>
          </cell>
        </row>
        <row r="395">
          <cell r="C395" t="str">
            <v>DR K MALONE</v>
          </cell>
          <cell r="D395" t="str">
            <v>SENIOR LECTURER IN MUSIC</v>
          </cell>
          <cell r="E395" t="str">
            <v>GRADE 8</v>
          </cell>
          <cell r="F395">
            <v>1</v>
          </cell>
          <cell r="G395">
            <v>70978.736152869998</v>
          </cell>
        </row>
        <row r="396">
          <cell r="C396" t="str">
            <v>DR AD LEAVER</v>
          </cell>
          <cell r="D396" t="str">
            <v>SENIOR LECTURER</v>
          </cell>
          <cell r="E396" t="str">
            <v>GRADE 8</v>
          </cell>
          <cell r="F396">
            <v>1</v>
          </cell>
          <cell r="G396">
            <v>70978.736152869998</v>
          </cell>
        </row>
        <row r="397">
          <cell r="C397" t="str">
            <v>DR PJ HYDE</v>
          </cell>
          <cell r="D397" t="str">
            <v>SENIOR LECTURER</v>
          </cell>
          <cell r="E397" t="str">
            <v>GRADE 8</v>
          </cell>
          <cell r="F397">
            <v>1</v>
          </cell>
          <cell r="G397">
            <v>70978.736152869998</v>
          </cell>
        </row>
        <row r="398">
          <cell r="C398" t="str">
            <v>DR VS KALRA</v>
          </cell>
          <cell r="D398" t="str">
            <v>SENIOR LECTURER</v>
          </cell>
          <cell r="E398" t="str">
            <v>GRADE 8</v>
          </cell>
          <cell r="F398">
            <v>1</v>
          </cell>
          <cell r="G398">
            <v>70978.736152869998</v>
          </cell>
        </row>
        <row r="399">
          <cell r="C399" t="str">
            <v>DR P KNIGHT</v>
          </cell>
          <cell r="D399" t="str">
            <v>SENIOR LECTURER</v>
          </cell>
          <cell r="E399" t="str">
            <v>GRADE 8</v>
          </cell>
          <cell r="F399">
            <v>1</v>
          </cell>
          <cell r="G399">
            <v>70978.736152869998</v>
          </cell>
        </row>
        <row r="400">
          <cell r="C400" t="str">
            <v>DR U TIDD</v>
          </cell>
          <cell r="D400" t="str">
            <v>SENIOR LECTURER</v>
          </cell>
          <cell r="E400" t="str">
            <v>GRADE 8</v>
          </cell>
          <cell r="F400">
            <v>1</v>
          </cell>
          <cell r="G400">
            <v>70978.736152869998</v>
          </cell>
        </row>
        <row r="401">
          <cell r="C401" t="str">
            <v>MR NR CLIFFORD</v>
          </cell>
          <cell r="D401" t="str">
            <v>SENIOR FELLOW</v>
          </cell>
          <cell r="E401" t="str">
            <v>GRADE 8</v>
          </cell>
          <cell r="F401">
            <v>1</v>
          </cell>
          <cell r="G401">
            <v>70978.736152869998</v>
          </cell>
        </row>
        <row r="402">
          <cell r="C402" t="str">
            <v>DR MN OLOHAN</v>
          </cell>
          <cell r="D402" t="str">
            <v>SENIOR LECTURER IN TRANSLATION STUDIES</v>
          </cell>
          <cell r="E402" t="str">
            <v>GRADE 8</v>
          </cell>
          <cell r="F402">
            <v>1</v>
          </cell>
          <cell r="G402">
            <v>70978.736152869998</v>
          </cell>
        </row>
        <row r="403">
          <cell r="C403" t="str">
            <v>DR M STRIVENS</v>
          </cell>
          <cell r="D403" t="str">
            <v>SENIOR FELLOW</v>
          </cell>
          <cell r="E403" t="str">
            <v>GRADE 8</v>
          </cell>
          <cell r="F403">
            <v>1</v>
          </cell>
          <cell r="G403">
            <v>70978.736152869998</v>
          </cell>
        </row>
        <row r="404">
          <cell r="C404" t="str">
            <v>DR SL BRACKING</v>
          </cell>
          <cell r="D404" t="str">
            <v>SENIOR LECTURER</v>
          </cell>
          <cell r="E404" t="str">
            <v>GRADE 8</v>
          </cell>
          <cell r="F404">
            <v>1</v>
          </cell>
          <cell r="G404">
            <v>70978.736152869998</v>
          </cell>
        </row>
        <row r="405">
          <cell r="C405" t="str">
            <v>DR RK DUDRAH</v>
          </cell>
          <cell r="D405" t="str">
            <v>SENIOR LECTURER IN SCREEN STUDIES</v>
          </cell>
          <cell r="E405" t="str">
            <v>GRADE 8</v>
          </cell>
          <cell r="F405">
            <v>1</v>
          </cell>
          <cell r="G405">
            <v>70978.736152869998</v>
          </cell>
        </row>
        <row r="406">
          <cell r="C406" t="str">
            <v>MR JS BOND</v>
          </cell>
          <cell r="D406" t="str">
            <v>SENIOR FELLOW</v>
          </cell>
          <cell r="E406" t="str">
            <v>GRADE 8</v>
          </cell>
          <cell r="F406">
            <v>1</v>
          </cell>
          <cell r="G406">
            <v>70978.736152869998</v>
          </cell>
        </row>
        <row r="407">
          <cell r="C407" t="str">
            <v>DR PM SCOTT</v>
          </cell>
          <cell r="D407" t="str">
            <v>SENIOR LECTURER IN SOCIAL THOUGHT</v>
          </cell>
          <cell r="E407" t="str">
            <v>GRADE 8</v>
          </cell>
          <cell r="F407">
            <v>1</v>
          </cell>
          <cell r="G407">
            <v>70978.736152869998</v>
          </cell>
        </row>
        <row r="408">
          <cell r="C408" t="str">
            <v>DR T JACOBY</v>
          </cell>
          <cell r="D408" t="str">
            <v>SENIOR LECTURER</v>
          </cell>
          <cell r="E408" t="str">
            <v>GRADE 8</v>
          </cell>
          <cell r="F408">
            <v>1</v>
          </cell>
          <cell r="G408">
            <v>70978.736152869998</v>
          </cell>
        </row>
        <row r="409">
          <cell r="C409" t="str">
            <v>DR L BENSON</v>
          </cell>
          <cell r="D409" t="str">
            <v>SENIOR FELLOW IN HEALTH MANAGEMENT</v>
          </cell>
          <cell r="E409" t="str">
            <v>GRADE 8</v>
          </cell>
          <cell r="F409">
            <v>1</v>
          </cell>
          <cell r="G409">
            <v>70978.736152869998</v>
          </cell>
        </row>
        <row r="410">
          <cell r="C410" t="str">
            <v>DR JJ BLACKFORD</v>
          </cell>
          <cell r="D410" t="str">
            <v>SENIOR LECTURER IN GEOGRAPHY</v>
          </cell>
          <cell r="E410" t="str">
            <v>GRADE 8</v>
          </cell>
          <cell r="F410">
            <v>1</v>
          </cell>
          <cell r="G410">
            <v>70978.736152869998</v>
          </cell>
        </row>
        <row r="411">
          <cell r="C411" t="str">
            <v>DR D PAPADIMITRIOU</v>
          </cell>
          <cell r="D411" t="str">
            <v>READER</v>
          </cell>
          <cell r="E411" t="str">
            <v>GRADE 8</v>
          </cell>
          <cell r="F411">
            <v>1</v>
          </cell>
          <cell r="G411">
            <v>70978.736152869998</v>
          </cell>
        </row>
        <row r="412">
          <cell r="C412" t="str">
            <v>DR NM TRIANA TORIBIO</v>
          </cell>
          <cell r="D412" t="str">
            <v>SENIOR LECTURER IN SPANISH CINEMA</v>
          </cell>
          <cell r="E412" t="str">
            <v>GRADE 8</v>
          </cell>
          <cell r="F412">
            <v>1</v>
          </cell>
          <cell r="G412">
            <v>70978.736152869998</v>
          </cell>
        </row>
        <row r="413">
          <cell r="C413" t="str">
            <v>DR D BROCKINGTON</v>
          </cell>
          <cell r="D413" t="str">
            <v>READER IN INTERNATIONAL DEVELOPMENT</v>
          </cell>
          <cell r="E413" t="str">
            <v>GRADE 8</v>
          </cell>
          <cell r="F413">
            <v>1</v>
          </cell>
          <cell r="G413">
            <v>70978.736152869998</v>
          </cell>
        </row>
        <row r="414">
          <cell r="C414" t="str">
            <v>DR KM NADVI</v>
          </cell>
          <cell r="D414" t="str">
            <v>SENIOR LECTURER (IDPM)</v>
          </cell>
          <cell r="E414" t="str">
            <v>GRADE 8</v>
          </cell>
          <cell r="F414">
            <v>1</v>
          </cell>
          <cell r="G414">
            <v>70978.736152869998</v>
          </cell>
        </row>
        <row r="415">
          <cell r="C415" t="str">
            <v>DR K ALLMAN</v>
          </cell>
          <cell r="D415" t="str">
            <v>BUSINESS MANAGER MEC</v>
          </cell>
          <cell r="E415" t="str">
            <v>GRADE 8</v>
          </cell>
          <cell r="F415">
            <v>1</v>
          </cell>
          <cell r="G415">
            <v>70978.736152869998</v>
          </cell>
        </row>
        <row r="416">
          <cell r="C416" t="str">
            <v>DR S BROOKES</v>
          </cell>
          <cell r="D416" t="str">
            <v>SENIOR FELLOW</v>
          </cell>
          <cell r="E416" t="str">
            <v>GRADE 8</v>
          </cell>
          <cell r="F416">
            <v>1</v>
          </cell>
          <cell r="G416">
            <v>70978.736152869998</v>
          </cell>
        </row>
        <row r="417">
          <cell r="C417" t="str">
            <v>DR ALA GIROUD</v>
          </cell>
          <cell r="D417" t="str">
            <v>SENIOR LECTURER IN INTERNATIONAL BUSINES</v>
          </cell>
          <cell r="E417" t="str">
            <v>GRADE 8</v>
          </cell>
          <cell r="F417">
            <v>1</v>
          </cell>
          <cell r="G417">
            <v>70978.736152869998</v>
          </cell>
        </row>
        <row r="418">
          <cell r="C418" t="str">
            <v>MISS M SIBLEY</v>
          </cell>
          <cell r="D418" t="str">
            <v>SENIOR LECTURER IN ARCHITECTURAL STUDIES</v>
          </cell>
          <cell r="E418" t="str">
            <v>GRADE 8</v>
          </cell>
          <cell r="F418">
            <v>1</v>
          </cell>
          <cell r="G418">
            <v>70978.736152869998</v>
          </cell>
        </row>
        <row r="419">
          <cell r="C419" t="str">
            <v>MS J HALLAM</v>
          </cell>
          <cell r="D419" t="str">
            <v>HEAD OF SCHOOL ADMINISTRATION</v>
          </cell>
          <cell r="E419" t="str">
            <v>GRADE 8</v>
          </cell>
          <cell r="F419">
            <v>1</v>
          </cell>
          <cell r="G419">
            <v>70978.736152869998</v>
          </cell>
        </row>
        <row r="420">
          <cell r="C420" t="str">
            <v>DR R COMMON</v>
          </cell>
          <cell r="D420" t="str">
            <v>Senior Lecturer (Teaching Focused)- PMO</v>
          </cell>
          <cell r="E420" t="str">
            <v>GRADE 8</v>
          </cell>
          <cell r="F420">
            <v>1</v>
          </cell>
          <cell r="G420">
            <v>70978.736152869998</v>
          </cell>
        </row>
        <row r="421">
          <cell r="C421" t="str">
            <v>DR LJ RASHMAN</v>
          </cell>
          <cell r="D421" t="str">
            <v>SENIOR FELLOW IN EXECUTIVE EDUCATION</v>
          </cell>
          <cell r="E421" t="str">
            <v>GRADE 8</v>
          </cell>
          <cell r="F421">
            <v>1</v>
          </cell>
          <cell r="G421">
            <v>70978.736152869998</v>
          </cell>
        </row>
        <row r="422">
          <cell r="C422" t="str">
            <v>DR K PASKALEVA</v>
          </cell>
          <cell r="D422" t="str">
            <v>SENIOR RESEARCH FELLOW</v>
          </cell>
          <cell r="E422" t="str">
            <v>GRADE 8</v>
          </cell>
          <cell r="F422">
            <v>1</v>
          </cell>
          <cell r="G422">
            <v>70978.736152869998</v>
          </cell>
        </row>
        <row r="423">
          <cell r="C423" t="str">
            <v>MR DJ HOLMAN</v>
          </cell>
          <cell r="D423" t="str">
            <v>Senior Lecturer in Occ/Org Psychology</v>
          </cell>
          <cell r="E423" t="str">
            <v>GRADE 8</v>
          </cell>
          <cell r="F423">
            <v>1</v>
          </cell>
          <cell r="G423">
            <v>70978.736152869998</v>
          </cell>
        </row>
        <row r="424">
          <cell r="C424" t="str">
            <v>DR AJ GILMORE</v>
          </cell>
          <cell r="D424" t="str">
            <v>SENIOR LECTURER IN ARTS MANAGEMENT POLI</v>
          </cell>
          <cell r="E424" t="str">
            <v>GRADE 8</v>
          </cell>
          <cell r="F424">
            <v>1</v>
          </cell>
          <cell r="G424">
            <v>70978.736152869998</v>
          </cell>
        </row>
        <row r="425">
          <cell r="C425" t="str">
            <v>MR CS WALSH</v>
          </cell>
          <cell r="D425" t="str">
            <v>Portfolio Director</v>
          </cell>
          <cell r="E425" t="str">
            <v>GRADE 8</v>
          </cell>
          <cell r="F425">
            <v>1</v>
          </cell>
          <cell r="G425">
            <v>70978.736152869998</v>
          </cell>
        </row>
        <row r="426">
          <cell r="C426" t="str">
            <v>MR JW PAL</v>
          </cell>
          <cell r="D426" t="str">
            <v>Senior Lecturer in Marketing</v>
          </cell>
          <cell r="E426" t="str">
            <v>GRADE 8</v>
          </cell>
          <cell r="F426">
            <v>1</v>
          </cell>
          <cell r="G426">
            <v>70978.736152869998</v>
          </cell>
        </row>
        <row r="427">
          <cell r="C427" t="str">
            <v>DR WK OLSEN</v>
          </cell>
          <cell r="D427" t="str">
            <v>LECTURER</v>
          </cell>
          <cell r="E427" t="str">
            <v>GRADE 8</v>
          </cell>
          <cell r="F427">
            <v>1</v>
          </cell>
          <cell r="G427">
            <v>70493.044857456</v>
          </cell>
        </row>
        <row r="428">
          <cell r="C428" t="str">
            <v>MR RA SEELEY</v>
          </cell>
          <cell r="D428" t="str">
            <v>HEAD OF SCI ADMINISTRATION</v>
          </cell>
          <cell r="E428" t="str">
            <v>GRADE 8</v>
          </cell>
          <cell r="F428">
            <v>2</v>
          </cell>
          <cell r="G428">
            <v>70252.679090382997</v>
          </cell>
        </row>
        <row r="429">
          <cell r="C429" t="str">
            <v>DR DW RODGERS</v>
          </cell>
          <cell r="D429" t="str">
            <v>BROOKS SENIOR RESEARCH FELLOW (BWPI)</v>
          </cell>
          <cell r="E429" t="str">
            <v>GRADE 8</v>
          </cell>
          <cell r="F429">
            <v>2</v>
          </cell>
          <cell r="G429">
            <v>70164.70984380001</v>
          </cell>
        </row>
        <row r="430">
          <cell r="C430" t="str">
            <v>DR SL FIELDEN</v>
          </cell>
          <cell r="D430" t="str">
            <v>SENIOR LECTURER</v>
          </cell>
          <cell r="E430" t="str">
            <v>GRADE 8</v>
          </cell>
          <cell r="F430">
            <v>2</v>
          </cell>
          <cell r="G430">
            <v>69907.04694295676</v>
          </cell>
        </row>
        <row r="431">
          <cell r="C431" t="str">
            <v>DR YM CHOUEIRI</v>
          </cell>
          <cell r="D431" t="str">
            <v>READER IN ISLAMIC STUDIES</v>
          </cell>
          <cell r="E431" t="str">
            <v>GRADE 8</v>
          </cell>
          <cell r="F431">
            <v>1</v>
          </cell>
          <cell r="G431">
            <v>69753.736451448</v>
          </cell>
        </row>
        <row r="432">
          <cell r="C432" t="str">
            <v>DR AG MILES</v>
          </cell>
          <cell r="D432" t="str">
            <v>SENIOR RESEARCH FELLOW (CRESC)</v>
          </cell>
          <cell r="E432" t="str">
            <v>GRADE 8</v>
          </cell>
          <cell r="F432">
            <v>2</v>
          </cell>
          <cell r="G432">
            <v>69733.853420115018</v>
          </cell>
        </row>
        <row r="433">
          <cell r="C433" t="str">
            <v>DR S HICKEY</v>
          </cell>
          <cell r="D433" t="str">
            <v>Reader in Social Development</v>
          </cell>
          <cell r="E433" t="str">
            <v>GRADE 8</v>
          </cell>
          <cell r="F433">
            <v>2</v>
          </cell>
          <cell r="G433">
            <v>69733.853420115003</v>
          </cell>
        </row>
        <row r="434">
          <cell r="C434" t="str">
            <v>MR N REDHEAD</v>
          </cell>
          <cell r="D434" t="str">
            <v>DIRECTOR OF GMAU</v>
          </cell>
          <cell r="E434" t="str">
            <v>GRADE 8</v>
          </cell>
          <cell r="F434">
            <v>1</v>
          </cell>
          <cell r="G434">
            <v>69415.732179807994</v>
          </cell>
        </row>
        <row r="435">
          <cell r="C435" t="str">
            <v>DR E LEE</v>
          </cell>
          <cell r="D435" t="str">
            <v>SENIOR LECTURER</v>
          </cell>
          <cell r="E435" t="str">
            <v>GRADE 8</v>
          </cell>
          <cell r="F435">
            <v>1</v>
          </cell>
          <cell r="G435">
            <v>69248.183612335008</v>
          </cell>
        </row>
        <row r="436">
          <cell r="C436" t="str">
            <v>DR R BECKER</v>
          </cell>
          <cell r="D436" t="str">
            <v>SENIOR LECTURER IN ECONOMICS</v>
          </cell>
          <cell r="E436" t="str">
            <v>GRADE 8</v>
          </cell>
          <cell r="F436">
            <v>1</v>
          </cell>
          <cell r="G436">
            <v>69242.521176610608</v>
          </cell>
        </row>
        <row r="437">
          <cell r="C437" t="str">
            <v>DR PT GALVIN</v>
          </cell>
          <cell r="D437" t="str">
            <v>Head of Business Development</v>
          </cell>
          <cell r="E437" t="str">
            <v>GRADE 8</v>
          </cell>
          <cell r="F437">
            <v>3</v>
          </cell>
          <cell r="G437">
            <v>68954.165420115009</v>
          </cell>
        </row>
        <row r="438">
          <cell r="C438" t="str">
            <v>MRS DS CRYSTAL</v>
          </cell>
          <cell r="D438" t="str">
            <v>DIRECTOR OF EXTER'L REL &amp; CLIN LEGAL EDU</v>
          </cell>
          <cell r="E438" t="str">
            <v>GRADE 8</v>
          </cell>
          <cell r="F438">
            <v>3</v>
          </cell>
          <cell r="G438">
            <v>68954.165420114994</v>
          </cell>
        </row>
        <row r="439">
          <cell r="C439" t="str">
            <v>DR KA KEELING</v>
          </cell>
          <cell r="D439" t="str">
            <v>SENIOR LECTURER</v>
          </cell>
          <cell r="E439" t="str">
            <v>GRADE 8</v>
          </cell>
          <cell r="F439">
            <v>1</v>
          </cell>
          <cell r="G439">
            <v>68844.19449347441</v>
          </cell>
        </row>
        <row r="440">
          <cell r="C440" t="str">
            <v>DR NC PROUDLOVE</v>
          </cell>
          <cell r="D440" t="str">
            <v>SENIOR LECTURER</v>
          </cell>
          <cell r="E440" t="str">
            <v>GRADE 8</v>
          </cell>
          <cell r="F440">
            <v>1</v>
          </cell>
          <cell r="G440">
            <v>68844.19449347441</v>
          </cell>
        </row>
        <row r="441">
          <cell r="C441" t="str">
            <v>DR AG GREENHILL</v>
          </cell>
          <cell r="D441" t="str">
            <v>SENIOR LECTURER</v>
          </cell>
          <cell r="E441" t="str">
            <v>GRADE 8</v>
          </cell>
          <cell r="F441">
            <v>1</v>
          </cell>
          <cell r="G441">
            <v>68844.19449347441</v>
          </cell>
        </row>
        <row r="442">
          <cell r="C442" t="str">
            <v>DR D BENTLEY</v>
          </cell>
          <cell r="D442" t="str">
            <v>SENIOR LECTURER IN ITALIAN</v>
          </cell>
          <cell r="E442" t="str">
            <v>GRADE 8</v>
          </cell>
          <cell r="F442">
            <v>1</v>
          </cell>
          <cell r="G442">
            <v>68844.19449347441</v>
          </cell>
        </row>
        <row r="443">
          <cell r="C443" t="str">
            <v>DR VMM PIN-FAT</v>
          </cell>
          <cell r="D443" t="str">
            <v>SENIOR LECTURER</v>
          </cell>
          <cell r="E443" t="str">
            <v>GRADE 8</v>
          </cell>
          <cell r="F443">
            <v>1</v>
          </cell>
          <cell r="G443">
            <v>68844.19449347441</v>
          </cell>
        </row>
        <row r="444">
          <cell r="C444" t="str">
            <v>DR A CHRISTMANN</v>
          </cell>
          <cell r="D444" t="str">
            <v>SENIOR LECTURER IN ISLAMIC STUDIES</v>
          </cell>
          <cell r="E444" t="str">
            <v>GRADE 8</v>
          </cell>
          <cell r="F444">
            <v>1</v>
          </cell>
          <cell r="G444">
            <v>68844.19449347441</v>
          </cell>
        </row>
        <row r="445">
          <cell r="C445" t="str">
            <v>DR OJ BAST</v>
          </cell>
          <cell r="D445" t="str">
            <v>Sen Lect - Middle Eastern History &amp; Pers</v>
          </cell>
          <cell r="E445" t="str">
            <v>GRADE 8</v>
          </cell>
          <cell r="F445">
            <v>1</v>
          </cell>
          <cell r="G445">
            <v>68844.19449347441</v>
          </cell>
        </row>
        <row r="446">
          <cell r="C446" t="str">
            <v>DR PA SCHELL</v>
          </cell>
          <cell r="D446" t="str">
            <v>SENIOR LECTURER LATIN AMERICAN CULT STUD</v>
          </cell>
          <cell r="E446" t="str">
            <v>GRADE 8</v>
          </cell>
          <cell r="F446">
            <v>1</v>
          </cell>
          <cell r="G446">
            <v>68844.19449347441</v>
          </cell>
        </row>
        <row r="447">
          <cell r="C447" t="str">
            <v>DR M SCOTT</v>
          </cell>
          <cell r="D447" t="str">
            <v>SENIOR LECTURER</v>
          </cell>
          <cell r="E447" t="str">
            <v>GRADE 8</v>
          </cell>
          <cell r="F447">
            <v>1</v>
          </cell>
          <cell r="G447">
            <v>68844.19449347441</v>
          </cell>
        </row>
        <row r="448">
          <cell r="C448" t="str">
            <v>DR GP STEVENS</v>
          </cell>
          <cell r="D448" t="str">
            <v>SENIOR LECTURER</v>
          </cell>
          <cell r="E448" t="str">
            <v>GRADE 8</v>
          </cell>
          <cell r="F448">
            <v>1</v>
          </cell>
          <cell r="G448">
            <v>68844.19449347441</v>
          </cell>
        </row>
        <row r="449">
          <cell r="C449" t="str">
            <v>DR DG BEREZAN</v>
          </cell>
          <cell r="D449" t="str">
            <v>SENIOR LECTURER IN ELECTROAC COMP</v>
          </cell>
          <cell r="E449" t="str">
            <v>GRADE 8</v>
          </cell>
          <cell r="F449">
            <v>1</v>
          </cell>
          <cell r="G449">
            <v>68844.19449347441</v>
          </cell>
        </row>
        <row r="450">
          <cell r="C450" t="str">
            <v>DR L PEREZ-GONZALEZ</v>
          </cell>
          <cell r="D450" t="str">
            <v>SENIOR LECTURER IN TRANSLATION STUDIES</v>
          </cell>
          <cell r="E450" t="str">
            <v>GRADE 8</v>
          </cell>
          <cell r="F450">
            <v>1</v>
          </cell>
          <cell r="G450">
            <v>68844.19449347441</v>
          </cell>
        </row>
        <row r="451">
          <cell r="C451" t="str">
            <v>DR E GUTIERREZ-RODRIGUEZ</v>
          </cell>
          <cell r="D451" t="str">
            <v>SENIOR LECTURER IN TRANSCULTURAL STUDIES</v>
          </cell>
          <cell r="E451" t="str">
            <v>GRADE 8</v>
          </cell>
          <cell r="F451">
            <v>1</v>
          </cell>
          <cell r="G451">
            <v>68844.19449347441</v>
          </cell>
        </row>
        <row r="452">
          <cell r="C452" t="str">
            <v>DR CA BITHELL</v>
          </cell>
          <cell r="D452" t="str">
            <v>SENIOR LECTURER IN MUSICOLOGY</v>
          </cell>
          <cell r="E452" t="str">
            <v>GRADE 8</v>
          </cell>
          <cell r="F452">
            <v>1</v>
          </cell>
          <cell r="G452">
            <v>68844.19449347441</v>
          </cell>
        </row>
        <row r="453">
          <cell r="C453" t="str">
            <v>DR RL HERISSONE</v>
          </cell>
          <cell r="D453" t="str">
            <v>SENIOR LECTURER IN MUSICOLOGY</v>
          </cell>
          <cell r="E453" t="str">
            <v>GRADE 8</v>
          </cell>
          <cell r="F453">
            <v>1</v>
          </cell>
          <cell r="G453">
            <v>68844.19449347441</v>
          </cell>
        </row>
        <row r="454">
          <cell r="C454" t="str">
            <v>DR W BOTTERO</v>
          </cell>
          <cell r="D454" t="str">
            <v>SENIOR LECTURER IN SOCIOLOGY</v>
          </cell>
          <cell r="E454" t="str">
            <v>GRADE 8</v>
          </cell>
          <cell r="F454">
            <v>1</v>
          </cell>
          <cell r="G454">
            <v>68844.19449347441</v>
          </cell>
        </row>
        <row r="455">
          <cell r="C455" t="str">
            <v>DR AJ HOWES</v>
          </cell>
          <cell r="D455" t="str">
            <v>SENIOR LECTURER</v>
          </cell>
          <cell r="E455" t="str">
            <v>GRADE 8</v>
          </cell>
          <cell r="F455">
            <v>1</v>
          </cell>
          <cell r="G455">
            <v>68320.760013474399</v>
          </cell>
        </row>
        <row r="456">
          <cell r="C456" t="str">
            <v>DR J CARTER</v>
          </cell>
          <cell r="D456" t="str">
            <v>MIMAS MANAGER (SOCIAL SCIENCE DATA &amp; TL)</v>
          </cell>
          <cell r="E456" t="str">
            <v>GRADE 8</v>
          </cell>
          <cell r="F456">
            <v>5</v>
          </cell>
          <cell r="G456">
            <v>68268.941579586011</v>
          </cell>
        </row>
        <row r="457">
          <cell r="C457" t="str">
            <v>MR GR MACINTYRE</v>
          </cell>
          <cell r="D457" t="str">
            <v>MIMAS MAN (BIBLIO SER &amp;IE)</v>
          </cell>
          <cell r="E457" t="str">
            <v>GRADE 8</v>
          </cell>
          <cell r="F457">
            <v>5</v>
          </cell>
          <cell r="G457">
            <v>68157.081036297735</v>
          </cell>
        </row>
        <row r="458">
          <cell r="C458" t="str">
            <v>MR JC MORLEY</v>
          </cell>
          <cell r="D458" t="str">
            <v>DIRECTOR UNIVERSITY WIDE LANGUAGE PGMS</v>
          </cell>
          <cell r="E458" t="str">
            <v>GRADE 8</v>
          </cell>
          <cell r="F458">
            <v>2</v>
          </cell>
          <cell r="G458">
            <v>67656.0466562988</v>
          </cell>
        </row>
        <row r="459">
          <cell r="C459" t="str">
            <v>DR DL BURROWS</v>
          </cell>
          <cell r="D459" t="str">
            <v>SENIOR LECTURER IN FRENCH</v>
          </cell>
          <cell r="E459" t="str">
            <v>GRADE 8</v>
          </cell>
          <cell r="F459">
            <v>1</v>
          </cell>
          <cell r="G459">
            <v>67327.748492392013</v>
          </cell>
        </row>
        <row r="460">
          <cell r="C460" t="str">
            <v>DR AJ RIGBY</v>
          </cell>
          <cell r="D460" t="str">
            <v>SENIOR RESEARCH FELLOW</v>
          </cell>
          <cell r="E460" t="str">
            <v>GRADE 8</v>
          </cell>
          <cell r="F460">
            <v>1</v>
          </cell>
          <cell r="G460">
            <v>67327.748492392013</v>
          </cell>
        </row>
        <row r="461">
          <cell r="C461" t="str">
            <v>DR AD MORRISON</v>
          </cell>
          <cell r="D461" t="str">
            <v>SENIOR LECTURER IN CLASSICS</v>
          </cell>
          <cell r="E461" t="str">
            <v>GRADE 8</v>
          </cell>
          <cell r="F461">
            <v>1</v>
          </cell>
          <cell r="G461">
            <v>67327.748492392013</v>
          </cell>
        </row>
        <row r="462">
          <cell r="C462" t="str">
            <v>DR S JANSEN</v>
          </cell>
          <cell r="D462" t="str">
            <v>SENIOR LECTURER</v>
          </cell>
          <cell r="E462" t="str">
            <v>GRADE 8</v>
          </cell>
          <cell r="F462">
            <v>1</v>
          </cell>
          <cell r="G462">
            <v>67327.748492392013</v>
          </cell>
        </row>
        <row r="463">
          <cell r="C463" t="str">
            <v>DR CR ABBOT</v>
          </cell>
          <cell r="D463" t="str">
            <v>LECTURER</v>
          </cell>
          <cell r="E463" t="str">
            <v>GRADE 8</v>
          </cell>
          <cell r="F463">
            <v>1</v>
          </cell>
          <cell r="G463">
            <v>67231.3989618544</v>
          </cell>
        </row>
        <row r="464">
          <cell r="C464" t="str">
            <v>DR CP KEARNS</v>
          </cell>
          <cell r="D464" t="str">
            <v>LECTURER</v>
          </cell>
          <cell r="E464" t="str">
            <v>GRADE 8</v>
          </cell>
          <cell r="F464">
            <v>1</v>
          </cell>
          <cell r="G464">
            <v>67231.3989618544</v>
          </cell>
        </row>
        <row r="465">
          <cell r="C465" t="str">
            <v>DR JE PALMER</v>
          </cell>
          <cell r="D465" t="str">
            <v>MIMAS MANAGER (ARCHIVES &amp; LIBRARY SRVCS)</v>
          </cell>
          <cell r="E465" t="str">
            <v>GRADE 8</v>
          </cell>
          <cell r="F465">
            <v>3</v>
          </cell>
          <cell r="G465">
            <v>66933.770794911456</v>
          </cell>
        </row>
        <row r="466">
          <cell r="C466" t="str">
            <v>DR A DE ANGELI</v>
          </cell>
          <cell r="D466" t="str">
            <v>SENIOR LECTURER</v>
          </cell>
          <cell r="E466" t="str">
            <v>GRADE 8</v>
          </cell>
          <cell r="F466">
            <v>1</v>
          </cell>
          <cell r="G466">
            <v>66772.859982610607</v>
          </cell>
        </row>
        <row r="467">
          <cell r="C467" t="str">
            <v>PROF AB CROSS</v>
          </cell>
          <cell r="D467" t="str">
            <v>SENIOR TEACHING FELLOW</v>
          </cell>
          <cell r="E467" t="str">
            <v>GRADE 8</v>
          </cell>
          <cell r="F467">
            <v>1</v>
          </cell>
          <cell r="G467">
            <v>66772.859982610607</v>
          </cell>
        </row>
        <row r="468">
          <cell r="C468" t="str">
            <v>DR IS SCOTT</v>
          </cell>
          <cell r="D468" t="str">
            <v>LECTURER IN AMERICAN STUDIES</v>
          </cell>
          <cell r="E468" t="str">
            <v>GRADE 8</v>
          </cell>
          <cell r="F468">
            <v>1</v>
          </cell>
          <cell r="G468">
            <v>66772.859982610607</v>
          </cell>
        </row>
        <row r="469">
          <cell r="C469" t="str">
            <v>DR R BERMUDEZ-OTERO</v>
          </cell>
          <cell r="D469" t="str">
            <v>SENIOR LECTURER (LINGUISTICS &amp; ENG LANG)</v>
          </cell>
          <cell r="E469" t="str">
            <v>GRADE 8</v>
          </cell>
          <cell r="F469">
            <v>1</v>
          </cell>
          <cell r="G469">
            <v>66772.859982610607</v>
          </cell>
        </row>
        <row r="470">
          <cell r="C470" t="str">
            <v>DR SA DE WIJZE</v>
          </cell>
          <cell r="D470" t="str">
            <v>SENIOR LECTURER</v>
          </cell>
          <cell r="E470" t="str">
            <v>GRADE 8</v>
          </cell>
          <cell r="F470">
            <v>1</v>
          </cell>
          <cell r="G470">
            <v>66772.859982610607</v>
          </cell>
        </row>
        <row r="471">
          <cell r="C471" t="str">
            <v>DR CJ REES</v>
          </cell>
          <cell r="D471" t="str">
            <v>SENIOR LECTURER IN HUMAN RESOURCE MGT/DE</v>
          </cell>
          <cell r="E471" t="str">
            <v>GRADE 8</v>
          </cell>
          <cell r="F471">
            <v>1</v>
          </cell>
          <cell r="G471">
            <v>66772.859982610607</v>
          </cell>
        </row>
        <row r="472">
          <cell r="C472" t="str">
            <v>DR R RAMLOGAN</v>
          </cell>
          <cell r="D472" t="str">
            <v>SENIOR RESEARCH FELLOW</v>
          </cell>
          <cell r="E472" t="str">
            <v>GRADE 8</v>
          </cell>
          <cell r="F472">
            <v>1</v>
          </cell>
          <cell r="G472">
            <v>66772.859982610607</v>
          </cell>
        </row>
        <row r="473">
          <cell r="C473" t="str">
            <v>MRS S FEATHERSTONE</v>
          </cell>
          <cell r="D473" t="str">
            <v>HEAD OF UNDERGRADUATE SERVICES</v>
          </cell>
          <cell r="E473" t="str">
            <v>GRADE 8</v>
          </cell>
          <cell r="F473">
            <v>1</v>
          </cell>
          <cell r="G473">
            <v>66772.859982610607</v>
          </cell>
        </row>
        <row r="474">
          <cell r="C474" t="str">
            <v>DR J STRANGE</v>
          </cell>
          <cell r="D474" t="str">
            <v>LECTURER IN MODERN BRITISH HISTORY</v>
          </cell>
          <cell r="E474" t="str">
            <v>GRADE 8</v>
          </cell>
          <cell r="F474">
            <v>1</v>
          </cell>
          <cell r="G474">
            <v>66772.859982610607</v>
          </cell>
        </row>
        <row r="475">
          <cell r="C475" t="str">
            <v>MR J MCAULIFFE</v>
          </cell>
          <cell r="D475" t="str">
            <v>LECTURER IN CREATIVE WRITING &amp; MODERN LI</v>
          </cell>
          <cell r="E475" t="str">
            <v>GRADE 8</v>
          </cell>
          <cell r="F475">
            <v>1</v>
          </cell>
          <cell r="G475">
            <v>66772.859982610607</v>
          </cell>
        </row>
        <row r="476">
          <cell r="C476" t="str">
            <v>DR L TUNBRIDGE</v>
          </cell>
          <cell r="D476" t="str">
            <v>SENIOR LECTURER IN MUSIC</v>
          </cell>
          <cell r="E476" t="str">
            <v>GRADE 8</v>
          </cell>
          <cell r="F476">
            <v>1</v>
          </cell>
          <cell r="G476">
            <v>66772.859982610607</v>
          </cell>
        </row>
        <row r="477">
          <cell r="C477" t="str">
            <v>DR PG ROBINSON</v>
          </cell>
          <cell r="D477" t="str">
            <v>SENIOR LECTURER - INTERNATIONAL POLITICS</v>
          </cell>
          <cell r="E477" t="str">
            <v>GRADE 8</v>
          </cell>
          <cell r="F477">
            <v>1</v>
          </cell>
          <cell r="G477">
            <v>66772.859982610607</v>
          </cell>
        </row>
        <row r="478">
          <cell r="C478" t="str">
            <v>DR G CHRISTODOULAKIS</v>
          </cell>
          <cell r="D478" t="str">
            <v>SENIOR LECTURER IN FINANCE</v>
          </cell>
          <cell r="E478" t="str">
            <v>GRADE 8</v>
          </cell>
          <cell r="F478">
            <v>1</v>
          </cell>
          <cell r="G478">
            <v>66772.859982610607</v>
          </cell>
        </row>
        <row r="479">
          <cell r="C479" t="str">
            <v>DR H GLADFELDER</v>
          </cell>
          <cell r="D479" t="str">
            <v>SENIOR LECTURER (18TH &amp;19TH CENTURY LIT)</v>
          </cell>
          <cell r="E479" t="str">
            <v>GRADE 8</v>
          </cell>
          <cell r="F479">
            <v>1</v>
          </cell>
          <cell r="G479">
            <v>66772.859982610607</v>
          </cell>
        </row>
        <row r="480">
          <cell r="C480" t="str">
            <v>DR SW BARRIENTOS</v>
          </cell>
          <cell r="D480" t="str">
            <v>SENIOR LECTURER IN GLOBAL DEVELOPMENT</v>
          </cell>
          <cell r="E480" t="str">
            <v>GRADE 8</v>
          </cell>
          <cell r="F480">
            <v>1</v>
          </cell>
          <cell r="G480">
            <v>66772.859982610607</v>
          </cell>
        </row>
        <row r="481">
          <cell r="C481" t="str">
            <v>DR R CLIMENT</v>
          </cell>
          <cell r="D481" t="str">
            <v>SENIOR LECTURER</v>
          </cell>
          <cell r="E481" t="str">
            <v>GRADE 8</v>
          </cell>
          <cell r="F481">
            <v>1</v>
          </cell>
          <cell r="G481">
            <v>66074.219022610603</v>
          </cell>
        </row>
        <row r="482">
          <cell r="C482" t="str">
            <v>MR VJ LYTE</v>
          </cell>
          <cell r="D482" t="str">
            <v>MIMAS MANAGER (TECHNICAL INFRA SERVICES)</v>
          </cell>
          <cell r="E482" t="str">
            <v>GRADE 8</v>
          </cell>
          <cell r="F482">
            <v>5</v>
          </cell>
          <cell r="G482">
            <v>65322.804507180925</v>
          </cell>
        </row>
        <row r="483">
          <cell r="C483" t="str">
            <v>DR MMC ALLEN</v>
          </cell>
          <cell r="D483" t="str">
            <v>SENIOR LECTURER IN ORGANISATION STUDIES</v>
          </cell>
          <cell r="E483" t="str">
            <v>GRADE 8</v>
          </cell>
          <cell r="F483">
            <v>1</v>
          </cell>
          <cell r="G483">
            <v>65300.461081408008</v>
          </cell>
        </row>
        <row r="484">
          <cell r="C484" t="str">
            <v>DR GJ BRATSIOTIS</v>
          </cell>
          <cell r="D484" t="str">
            <v>LECTURER</v>
          </cell>
          <cell r="E484" t="str">
            <v>GRADE 8</v>
          </cell>
          <cell r="F484">
            <v>1</v>
          </cell>
          <cell r="G484">
            <v>65279.543300334997</v>
          </cell>
        </row>
        <row r="485">
          <cell r="C485" t="str">
            <v>DR G SMITH</v>
          </cell>
          <cell r="D485" t="str">
            <v>LECTURER IN LAW</v>
          </cell>
          <cell r="E485" t="str">
            <v>GRADE 8</v>
          </cell>
          <cell r="F485">
            <v>1</v>
          </cell>
          <cell r="G485">
            <v>65279.543300334997</v>
          </cell>
        </row>
        <row r="486">
          <cell r="C486" t="str">
            <v>DR CJ MCLEAN</v>
          </cell>
          <cell r="D486" t="str">
            <v>SENIOR LECTURER</v>
          </cell>
          <cell r="E486" t="str">
            <v>GRADE 8</v>
          </cell>
          <cell r="F486">
            <v>1</v>
          </cell>
          <cell r="G486">
            <v>64761.7377678544</v>
          </cell>
        </row>
        <row r="487">
          <cell r="C487" t="str">
            <v>DR H HOEL</v>
          </cell>
          <cell r="D487" t="str">
            <v>SENIOR LECTURER</v>
          </cell>
          <cell r="E487" t="str">
            <v>GRADE 8</v>
          </cell>
          <cell r="F487">
            <v>1</v>
          </cell>
          <cell r="G487">
            <v>64761.7377678544</v>
          </cell>
        </row>
        <row r="488">
          <cell r="C488" t="str">
            <v>MR JH KEEN</v>
          </cell>
          <cell r="D488" t="str">
            <v>LECTURER IN EDUCATION</v>
          </cell>
          <cell r="E488" t="str">
            <v>GRADE 8</v>
          </cell>
          <cell r="F488">
            <v>1</v>
          </cell>
          <cell r="G488">
            <v>64761.7377678544</v>
          </cell>
        </row>
        <row r="489">
          <cell r="C489" t="str">
            <v>DR MJ PHILPOTTS</v>
          </cell>
          <cell r="D489" t="str">
            <v>LECTURER IN GERMAN</v>
          </cell>
          <cell r="E489" t="str">
            <v>GRADE 8</v>
          </cell>
          <cell r="F489">
            <v>1</v>
          </cell>
          <cell r="G489">
            <v>64761.7377678544</v>
          </cell>
        </row>
        <row r="490">
          <cell r="C490" t="str">
            <v>MR JC BUNT</v>
          </cell>
          <cell r="D490" t="str">
            <v>ASSOCIATE DIRECTOR</v>
          </cell>
          <cell r="E490" t="str">
            <v>GRADE 8</v>
          </cell>
          <cell r="F490">
            <v>1</v>
          </cell>
          <cell r="G490">
            <v>64761.7377678544</v>
          </cell>
        </row>
        <row r="491">
          <cell r="C491" t="str">
            <v>DR KU MALIK</v>
          </cell>
          <cell r="D491" t="str">
            <v>SENIOR LECTURER</v>
          </cell>
          <cell r="E491" t="str">
            <v>GRADE 8</v>
          </cell>
          <cell r="F491">
            <v>1</v>
          </cell>
          <cell r="G491">
            <v>64761.7377678544</v>
          </cell>
        </row>
        <row r="492">
          <cell r="C492" t="str">
            <v>DR CFJ WARR</v>
          </cell>
          <cell r="D492" t="str">
            <v>LECTURER IN ART HISTORY</v>
          </cell>
          <cell r="E492" t="str">
            <v>GRADE 8</v>
          </cell>
          <cell r="F492">
            <v>1</v>
          </cell>
          <cell r="G492">
            <v>64761.7377678544</v>
          </cell>
        </row>
        <row r="493">
          <cell r="C493" t="str">
            <v>DR SJ LINDLEY</v>
          </cell>
          <cell r="D493" t="str">
            <v>SEN LEC IN GEOGRAPHICAL INFORMATION SYST</v>
          </cell>
          <cell r="E493" t="str">
            <v>GRADE 8</v>
          </cell>
          <cell r="F493">
            <v>1</v>
          </cell>
          <cell r="G493">
            <v>64761.7377678544</v>
          </cell>
        </row>
        <row r="494">
          <cell r="C494" t="str">
            <v>DR D SPENDLOVE</v>
          </cell>
          <cell r="D494" t="str">
            <v>LECTURER  IN TECHNOLOGY/DESIGN AND TECHN</v>
          </cell>
          <cell r="E494" t="str">
            <v>GRADE 8</v>
          </cell>
          <cell r="F494">
            <v>1</v>
          </cell>
          <cell r="G494">
            <v>64761.7377678544</v>
          </cell>
        </row>
        <row r="495">
          <cell r="C495" t="str">
            <v>DR D MATTHEWS</v>
          </cell>
          <cell r="D495" t="str">
            <v>LECTURER IN MIDDLE ENGLISH LITERATURE</v>
          </cell>
          <cell r="E495" t="str">
            <v>GRADE 8</v>
          </cell>
          <cell r="F495">
            <v>1</v>
          </cell>
          <cell r="G495">
            <v>64761.7377678544</v>
          </cell>
        </row>
        <row r="496">
          <cell r="C496" t="str">
            <v>DR S JONES</v>
          </cell>
          <cell r="D496" t="str">
            <v>LECTURER IN ENGLISH LANGUAGE</v>
          </cell>
          <cell r="E496" t="str">
            <v>GRADE 8</v>
          </cell>
          <cell r="F496">
            <v>1.02</v>
          </cell>
          <cell r="G496">
            <v>64761.7377678544</v>
          </cell>
        </row>
        <row r="497">
          <cell r="C497" t="str">
            <v>MRS AJ WILSON</v>
          </cell>
          <cell r="D497" t="str">
            <v>HEAD OF SCHOOL ADMINISTRATION</v>
          </cell>
          <cell r="E497" t="str">
            <v>GRADE 8</v>
          </cell>
          <cell r="F497">
            <v>1</v>
          </cell>
          <cell r="G497">
            <v>64761.7377678544</v>
          </cell>
        </row>
        <row r="498">
          <cell r="C498" t="str">
            <v>DR M SANDERS</v>
          </cell>
          <cell r="D498" t="str">
            <v>LECTURER -19TH CENTURY WRITING</v>
          </cell>
          <cell r="E498" t="str">
            <v>GRADE 8</v>
          </cell>
          <cell r="F498">
            <v>1</v>
          </cell>
          <cell r="G498">
            <v>64761.7377678544</v>
          </cell>
        </row>
        <row r="499">
          <cell r="C499" t="str">
            <v>DR DC BROWN</v>
          </cell>
          <cell r="D499" t="str">
            <v>LECTURER IN AMERICAN STUDIES</v>
          </cell>
          <cell r="E499" t="str">
            <v>GRADE 8</v>
          </cell>
          <cell r="F499">
            <v>1</v>
          </cell>
          <cell r="G499">
            <v>64761.7377678544</v>
          </cell>
        </row>
        <row r="500">
          <cell r="C500" t="str">
            <v>DR K POSSO</v>
          </cell>
          <cell r="D500" t="str">
            <v>Senior Lecturer</v>
          </cell>
          <cell r="E500" t="str">
            <v>GRADE 8</v>
          </cell>
          <cell r="F500">
            <v>1</v>
          </cell>
          <cell r="G500">
            <v>64761.7377678544</v>
          </cell>
        </row>
        <row r="501">
          <cell r="C501" t="str">
            <v>DR MH JONES</v>
          </cell>
          <cell r="D501" t="str">
            <v>SENIOR LECTURER IN MODERN BRIT HISTORY</v>
          </cell>
          <cell r="E501" t="str">
            <v>GRADE 8</v>
          </cell>
          <cell r="F501">
            <v>1</v>
          </cell>
          <cell r="G501">
            <v>64230.382807854403</v>
          </cell>
        </row>
        <row r="502">
          <cell r="C502" t="str">
            <v>DR JJ MEDINA-ARIZA</v>
          </cell>
          <cell r="D502" t="str">
            <v>SENIOR LECTURER</v>
          </cell>
          <cell r="E502" t="str">
            <v>GRADE 8</v>
          </cell>
          <cell r="F502">
            <v>1</v>
          </cell>
          <cell r="G502">
            <v>63987.988807854403</v>
          </cell>
        </row>
        <row r="503">
          <cell r="C503" t="str">
            <v>DR S RANDLES</v>
          </cell>
          <cell r="D503" t="str">
            <v>SENIOR RESEARCH FELLOW</v>
          </cell>
          <cell r="E503" t="str">
            <v>GRADE 8</v>
          </cell>
          <cell r="F503">
            <v>2</v>
          </cell>
          <cell r="G503">
            <v>63682.099293808795</v>
          </cell>
        </row>
        <row r="504">
          <cell r="C504" t="str">
            <v>DR CS GELBIN</v>
          </cell>
          <cell r="D504" t="str">
            <v>LECTURER IN GERMAN</v>
          </cell>
          <cell r="E504" t="str">
            <v>GRADE 8</v>
          </cell>
          <cell r="F504">
            <v>1</v>
          </cell>
          <cell r="G504">
            <v>63623.7832878544</v>
          </cell>
        </row>
        <row r="505">
          <cell r="C505" t="str">
            <v>MR KC NEANIDIS</v>
          </cell>
          <cell r="D505" t="str">
            <v>LECTURER IN MACROECONOMICS</v>
          </cell>
          <cell r="E505" t="str">
            <v>GRADE 8</v>
          </cell>
          <cell r="F505">
            <v>1</v>
          </cell>
          <cell r="G505">
            <v>63384.116963439999</v>
          </cell>
        </row>
        <row r="506">
          <cell r="C506" t="str">
            <v>DR M BERARDI</v>
          </cell>
          <cell r="D506" t="str">
            <v>LECTURER IN MACROECONOMICS</v>
          </cell>
          <cell r="E506" t="str">
            <v>GRADE 8</v>
          </cell>
          <cell r="F506">
            <v>1</v>
          </cell>
          <cell r="G506">
            <v>63384.116963439999</v>
          </cell>
        </row>
        <row r="507">
          <cell r="C507" t="str">
            <v>DR Y NGANGJOH HODU</v>
          </cell>
          <cell r="D507" t="str">
            <v>LECTURER IN LAW</v>
          </cell>
          <cell r="E507" t="str">
            <v>GRADE 8</v>
          </cell>
          <cell r="F507">
            <v>1</v>
          </cell>
          <cell r="G507">
            <v>63384.116963439999</v>
          </cell>
        </row>
        <row r="508">
          <cell r="C508" t="str">
            <v>DR PA LOW</v>
          </cell>
          <cell r="D508" t="str">
            <v>LECTURER IN ANCIENT HISTORY</v>
          </cell>
          <cell r="E508" t="str">
            <v>GRADE 8</v>
          </cell>
          <cell r="F508">
            <v>1</v>
          </cell>
          <cell r="G508">
            <v>63332.916602199999</v>
          </cell>
        </row>
        <row r="509">
          <cell r="C509" t="str">
            <v>MR M DODGE</v>
          </cell>
          <cell r="D509" t="str">
            <v>LECTURER IN HUMAN GEOGRAPHY</v>
          </cell>
          <cell r="E509" t="str">
            <v>GRADE 8</v>
          </cell>
          <cell r="F509">
            <v>1</v>
          </cell>
          <cell r="G509">
            <v>63332.916602199999</v>
          </cell>
        </row>
        <row r="510">
          <cell r="C510" t="str">
            <v>DR RO DRAGNEVA-LEWERS</v>
          </cell>
          <cell r="D510" t="str">
            <v>SENIOR LECTURER IN LAW</v>
          </cell>
          <cell r="E510" t="str">
            <v>GRADE 8</v>
          </cell>
          <cell r="F510">
            <v>1</v>
          </cell>
          <cell r="G510">
            <v>62890.12291744</v>
          </cell>
        </row>
        <row r="511">
          <cell r="C511" t="str">
            <v>DR JM FREEMAN</v>
          </cell>
          <cell r="D511" t="str">
            <v>LECTURER</v>
          </cell>
          <cell r="E511" t="str">
            <v>GRADE 8</v>
          </cell>
          <cell r="F511">
            <v>1</v>
          </cell>
          <cell r="G511">
            <v>62809.882106334997</v>
          </cell>
        </row>
        <row r="512">
          <cell r="C512" t="str">
            <v>MR R WALMSLEY</v>
          </cell>
          <cell r="D512" t="str">
            <v>Head of Research Services</v>
          </cell>
          <cell r="E512" t="str">
            <v>GRADE 8</v>
          </cell>
          <cell r="F512">
            <v>1</v>
          </cell>
          <cell r="G512">
            <v>62809.882106334997</v>
          </cell>
        </row>
        <row r="513">
          <cell r="C513" t="str">
            <v>MS SE MILES</v>
          </cell>
          <cell r="D513" t="str">
            <v>LECTURER IN INCLUSIVE EDUCATION</v>
          </cell>
          <cell r="E513" t="str">
            <v>GRADE 8</v>
          </cell>
          <cell r="F513">
            <v>1</v>
          </cell>
          <cell r="G513">
            <v>62809.882106334997</v>
          </cell>
        </row>
        <row r="514">
          <cell r="C514" t="str">
            <v>DR PS OAKES</v>
          </cell>
          <cell r="D514" t="str">
            <v>LECTURER</v>
          </cell>
          <cell r="E514" t="str">
            <v>GRADE 8</v>
          </cell>
          <cell r="F514">
            <v>1</v>
          </cell>
          <cell r="G514">
            <v>62809.882106334997</v>
          </cell>
        </row>
        <row r="515">
          <cell r="C515" t="str">
            <v>MR D CONSOLI</v>
          </cell>
          <cell r="D515" t="str">
            <v>RESEARCH FELLOW</v>
          </cell>
          <cell r="E515" t="str">
            <v>GRADE 8</v>
          </cell>
          <cell r="F515">
            <v>1</v>
          </cell>
          <cell r="G515">
            <v>62809.882106334997</v>
          </cell>
        </row>
        <row r="516">
          <cell r="C516" t="str">
            <v>DR M HESS</v>
          </cell>
          <cell r="D516" t="str">
            <v>LECTURER IN HUMAN GEOGRAPHY (URBAN)</v>
          </cell>
          <cell r="E516" t="str">
            <v>GRADE 8</v>
          </cell>
          <cell r="F516">
            <v>1</v>
          </cell>
          <cell r="G516">
            <v>62809.882106334997</v>
          </cell>
        </row>
        <row r="517">
          <cell r="C517" t="str">
            <v>DR DE LIGGINS</v>
          </cell>
          <cell r="D517" t="str">
            <v>LECTURER IN PHILOSOPHY</v>
          </cell>
          <cell r="E517" t="str">
            <v>GRADE 8</v>
          </cell>
          <cell r="F517">
            <v>1</v>
          </cell>
          <cell r="G517">
            <v>62809.882106334997</v>
          </cell>
        </row>
        <row r="518">
          <cell r="C518" t="str">
            <v>DR BMO BYRNE</v>
          </cell>
          <cell r="D518" t="str">
            <v>LECTURER</v>
          </cell>
          <cell r="E518" t="str">
            <v>GRADE 8</v>
          </cell>
          <cell r="F518">
            <v>1</v>
          </cell>
          <cell r="G518">
            <v>62809.882106334997</v>
          </cell>
        </row>
        <row r="519">
          <cell r="C519" t="str">
            <v>DR AA CARDEN-COYNE</v>
          </cell>
          <cell r="D519" t="str">
            <v>SENIOR LECTURER IN WAR AND CONFLICT</v>
          </cell>
          <cell r="E519" t="str">
            <v>GRADE 8</v>
          </cell>
          <cell r="F519">
            <v>1</v>
          </cell>
          <cell r="G519">
            <v>62809.882106334997</v>
          </cell>
        </row>
        <row r="520">
          <cell r="C520" t="str">
            <v>DR MT FALLER</v>
          </cell>
          <cell r="D520" t="str">
            <v>LECTURER IN LINGUISTICS</v>
          </cell>
          <cell r="E520" t="str">
            <v>GRADE 8</v>
          </cell>
          <cell r="F520">
            <v>1</v>
          </cell>
          <cell r="G520">
            <v>62809.882106334997</v>
          </cell>
        </row>
        <row r="521">
          <cell r="C521" t="str">
            <v>DR JTH QUONG</v>
          </cell>
          <cell r="D521" t="str">
            <v>LECTURER</v>
          </cell>
          <cell r="E521" t="str">
            <v>GRADE 8</v>
          </cell>
          <cell r="F521">
            <v>1</v>
          </cell>
          <cell r="G521">
            <v>62809.882106334997</v>
          </cell>
        </row>
        <row r="522">
          <cell r="C522" t="str">
            <v>DR E LOOSLEY</v>
          </cell>
          <cell r="D522" t="str">
            <v>LECTURER IN HISTORY OF ART</v>
          </cell>
          <cell r="E522" t="str">
            <v>GRADE 8</v>
          </cell>
          <cell r="F522">
            <v>1</v>
          </cell>
          <cell r="G522">
            <v>62809.882106334997</v>
          </cell>
        </row>
        <row r="523">
          <cell r="C523" t="str">
            <v>DR PP LIDDEL</v>
          </cell>
          <cell r="D523" t="str">
            <v>LECTURER IN ANCIENT HISTORY</v>
          </cell>
          <cell r="E523" t="str">
            <v>GRADE 8</v>
          </cell>
          <cell r="F523">
            <v>1</v>
          </cell>
          <cell r="G523">
            <v>62809.882106334997</v>
          </cell>
        </row>
        <row r="524">
          <cell r="C524" t="str">
            <v>DR J DE GROOT</v>
          </cell>
          <cell r="D524" t="str">
            <v>LECTURER IN RENAISSANCE LITERATURE</v>
          </cell>
          <cell r="E524" t="str">
            <v>GRADE 8</v>
          </cell>
          <cell r="F524">
            <v>1</v>
          </cell>
          <cell r="G524">
            <v>62809.882106334997</v>
          </cell>
        </row>
        <row r="525">
          <cell r="C525" t="str">
            <v>DR R BRAND</v>
          </cell>
          <cell r="D525" t="str">
            <v>LECTURER IN ARCHITECTURAL STUDIES</v>
          </cell>
          <cell r="E525" t="str">
            <v>GRADE 8</v>
          </cell>
          <cell r="F525">
            <v>1</v>
          </cell>
          <cell r="G525">
            <v>62809.882106334997</v>
          </cell>
        </row>
        <row r="526">
          <cell r="C526" t="str">
            <v>DR JPM EVANS</v>
          </cell>
          <cell r="D526" t="str">
            <v>LECTURER IN ENVIRONMENT GOVERNANCE</v>
          </cell>
          <cell r="E526" t="str">
            <v>GRADE 8</v>
          </cell>
          <cell r="F526">
            <v>1</v>
          </cell>
          <cell r="G526">
            <v>62809.882106334997</v>
          </cell>
        </row>
        <row r="527">
          <cell r="C527" t="str">
            <v>DR R DIMOVA</v>
          </cell>
          <cell r="D527" t="str">
            <v>Senior Lecturer in Development Economics</v>
          </cell>
          <cell r="E527" t="str">
            <v>GRADE 8</v>
          </cell>
          <cell r="F527">
            <v>1</v>
          </cell>
          <cell r="G527">
            <v>62809.882106334997</v>
          </cell>
        </row>
        <row r="528">
          <cell r="C528" t="str">
            <v>MRS H SCOTT</v>
          </cell>
          <cell r="D528" t="str">
            <v>SENIOR TEACHING FELLOW</v>
          </cell>
          <cell r="E528" t="str">
            <v>GRADE 8</v>
          </cell>
          <cell r="F528">
            <v>1</v>
          </cell>
          <cell r="G528">
            <v>61865.598980447998</v>
          </cell>
        </row>
        <row r="529">
          <cell r="C529" t="str">
            <v>DR G HARVEY</v>
          </cell>
          <cell r="D529" t="str">
            <v>READER</v>
          </cell>
          <cell r="E529" t="str">
            <v>GRADE 8</v>
          </cell>
          <cell r="F529">
            <v>0.8</v>
          </cell>
          <cell r="G529">
            <v>61763.57524360661</v>
          </cell>
        </row>
        <row r="530">
          <cell r="C530" t="str">
            <v>DR MS BROWN</v>
          </cell>
          <cell r="D530" t="str">
            <v>Lecturer (CCSR)</v>
          </cell>
          <cell r="E530" t="str">
            <v>GRADE 8</v>
          </cell>
          <cell r="F530">
            <v>1</v>
          </cell>
          <cell r="G530">
            <v>60914.455769439999</v>
          </cell>
        </row>
        <row r="531">
          <cell r="C531" t="str">
            <v>DR LW JERRAM</v>
          </cell>
          <cell r="D531" t="str">
            <v>LECTURER IN MODERN EUROPEAN HISTORY</v>
          </cell>
          <cell r="E531" t="str">
            <v>GRADE 8</v>
          </cell>
          <cell r="F531">
            <v>1</v>
          </cell>
          <cell r="G531">
            <v>60914.455769439999</v>
          </cell>
        </row>
        <row r="532">
          <cell r="C532" t="str">
            <v>DR M STAFYLARAKIS</v>
          </cell>
          <cell r="D532" t="str">
            <v>FELLOW - PMO</v>
          </cell>
          <cell r="E532" t="str">
            <v>GRADE 8</v>
          </cell>
          <cell r="F532">
            <v>1</v>
          </cell>
          <cell r="G532">
            <v>60914.455769439999</v>
          </cell>
        </row>
        <row r="533">
          <cell r="C533" t="str">
            <v>DR JN ZAVOS</v>
          </cell>
          <cell r="D533" t="str">
            <v>LECTURER IN SOUTH ASIAN STUDIES</v>
          </cell>
          <cell r="E533" t="str">
            <v>GRADE 8</v>
          </cell>
          <cell r="F533">
            <v>1</v>
          </cell>
          <cell r="G533">
            <v>60914.455769439999</v>
          </cell>
        </row>
        <row r="534">
          <cell r="C534" t="str">
            <v>MR CB TRODD</v>
          </cell>
          <cell r="D534" t="str">
            <v>LECTURER</v>
          </cell>
          <cell r="E534" t="str">
            <v>GRADE 8</v>
          </cell>
          <cell r="F534">
            <v>1</v>
          </cell>
          <cell r="G534">
            <v>60914.455769439999</v>
          </cell>
        </row>
        <row r="535">
          <cell r="C535" t="str">
            <v>DR IC WHITE</v>
          </cell>
          <cell r="D535" t="str">
            <v>LECTURER IN SPATIAL PLANNING AND LANDSCA</v>
          </cell>
          <cell r="E535" t="str">
            <v>GRADE 8</v>
          </cell>
          <cell r="F535">
            <v>1</v>
          </cell>
          <cell r="G535">
            <v>60914.455769439999</v>
          </cell>
        </row>
        <row r="536">
          <cell r="C536" t="str">
            <v>DR DJ WALDRON</v>
          </cell>
          <cell r="D536" t="str">
            <v>LECTURER IN FRENCH</v>
          </cell>
          <cell r="E536" t="str">
            <v>GRADE 8</v>
          </cell>
          <cell r="F536">
            <v>1</v>
          </cell>
          <cell r="G536">
            <v>60914.455769439999</v>
          </cell>
        </row>
        <row r="537">
          <cell r="C537" t="str">
            <v>DR CD REEVES</v>
          </cell>
          <cell r="D537" t="str">
            <v>LECTURER IN MUSICAL COMPOSITION</v>
          </cell>
          <cell r="E537" t="str">
            <v>GRADE 8</v>
          </cell>
          <cell r="F537">
            <v>1</v>
          </cell>
          <cell r="G537">
            <v>60914.455769439999</v>
          </cell>
        </row>
        <row r="538">
          <cell r="C538" t="str">
            <v>DR F BILLIANI</v>
          </cell>
          <cell r="D538" t="str">
            <v>LECTURER IN ITALIAN</v>
          </cell>
          <cell r="E538" t="str">
            <v>GRADE 8</v>
          </cell>
          <cell r="F538">
            <v>1</v>
          </cell>
          <cell r="G538">
            <v>60914.455769439999</v>
          </cell>
        </row>
        <row r="539">
          <cell r="C539" t="str">
            <v>DR A BERNAU</v>
          </cell>
          <cell r="D539" t="str">
            <v>LECTURER IN MEDIEVAL ENGLISH LITERATURE</v>
          </cell>
          <cell r="E539" t="str">
            <v>GRADE 8</v>
          </cell>
          <cell r="F539">
            <v>1</v>
          </cell>
          <cell r="G539">
            <v>60914.455769439999</v>
          </cell>
        </row>
        <row r="540">
          <cell r="C540" t="str">
            <v>DR MR JAYNE</v>
          </cell>
          <cell r="D540" t="str">
            <v>LECTURER IN HUMAN GEOGRAPHY</v>
          </cell>
          <cell r="E540" t="str">
            <v>GRADE 8</v>
          </cell>
          <cell r="F540">
            <v>1</v>
          </cell>
          <cell r="G540">
            <v>60914.455769439999</v>
          </cell>
        </row>
        <row r="541">
          <cell r="C541" t="str">
            <v>DR L MCCANN</v>
          </cell>
          <cell r="D541" t="str">
            <v>LECTURER IN INTERNATIONAL AND COMPARATIV</v>
          </cell>
          <cell r="E541" t="str">
            <v>GRADE 8</v>
          </cell>
          <cell r="F541">
            <v>1</v>
          </cell>
          <cell r="G541">
            <v>60914.455769439999</v>
          </cell>
        </row>
        <row r="542">
          <cell r="C542" t="str">
            <v>DR A WHITWORTH</v>
          </cell>
          <cell r="D542" t="str">
            <v>LECTURER IN ICT</v>
          </cell>
          <cell r="E542" t="str">
            <v>GRADE 8</v>
          </cell>
          <cell r="F542">
            <v>1</v>
          </cell>
          <cell r="G542">
            <v>60914.455769439999</v>
          </cell>
        </row>
        <row r="543">
          <cell r="C543" t="str">
            <v>DR CJ CONNELLER</v>
          </cell>
          <cell r="D543" t="str">
            <v>LECTURER</v>
          </cell>
          <cell r="E543" t="str">
            <v>GRADE 8</v>
          </cell>
          <cell r="F543">
            <v>1</v>
          </cell>
          <cell r="G543">
            <v>60914.455769439999</v>
          </cell>
        </row>
        <row r="544">
          <cell r="C544" t="str">
            <v>DR A KOONTZ-GARBODEN</v>
          </cell>
          <cell r="D544" t="str">
            <v>LECTURER IN FIELD LINGUISTICS</v>
          </cell>
          <cell r="E544" t="str">
            <v>GRADE 8</v>
          </cell>
          <cell r="F544">
            <v>1</v>
          </cell>
          <cell r="G544">
            <v>60914.455769439999</v>
          </cell>
        </row>
        <row r="545">
          <cell r="C545" t="str">
            <v>DR MD BATEY</v>
          </cell>
          <cell r="D545" t="str">
            <v>LECTURER IN ORG/OCC PSYCHOLOGY</v>
          </cell>
          <cell r="E545" t="str">
            <v>GRADE 8</v>
          </cell>
          <cell r="F545">
            <v>1</v>
          </cell>
          <cell r="G545">
            <v>60914.455769439999</v>
          </cell>
        </row>
        <row r="546">
          <cell r="C546" t="str">
            <v>DR Y ZHENG</v>
          </cell>
          <cell r="D546" t="str">
            <v>LECTURER IN THE HISTORY OF MODERN CHINA</v>
          </cell>
          <cell r="E546" t="str">
            <v>GRADE 8</v>
          </cell>
          <cell r="F546">
            <v>1</v>
          </cell>
          <cell r="G546">
            <v>60914.455769439999</v>
          </cell>
        </row>
        <row r="547">
          <cell r="C547" t="str">
            <v>DR J DREYFUS</v>
          </cell>
          <cell r="D547" t="str">
            <v>LECTURER IN HOLOCAUST STUDIES (SHOAH)</v>
          </cell>
          <cell r="E547" t="str">
            <v>GRADE 8</v>
          </cell>
          <cell r="F547">
            <v>1</v>
          </cell>
          <cell r="G547">
            <v>60914.455769439999</v>
          </cell>
        </row>
        <row r="548">
          <cell r="C548" t="str">
            <v>MS KX WANG</v>
          </cell>
          <cell r="D548" t="str">
            <v>Head of School Admin (Strategic Support)</v>
          </cell>
          <cell r="E548" t="str">
            <v>GRADE 8</v>
          </cell>
          <cell r="F548">
            <v>1</v>
          </cell>
          <cell r="G548">
            <v>60907.240681815296</v>
          </cell>
        </row>
        <row r="549">
          <cell r="C549" t="str">
            <v>DR ME HAQUE</v>
          </cell>
          <cell r="D549" t="str">
            <v>SENIOR LECTURER</v>
          </cell>
          <cell r="E549" t="str">
            <v>GRADE 8</v>
          </cell>
          <cell r="F549">
            <v>1</v>
          </cell>
          <cell r="G549">
            <v>60440.241690048002</v>
          </cell>
        </row>
        <row r="550">
          <cell r="C550" t="str">
            <v>MRS A WALKER-TWISTE</v>
          </cell>
          <cell r="D550" t="str">
            <v>HEAD OF GRADUATE SERVICES</v>
          </cell>
          <cell r="E550" t="str">
            <v>GRADE 8</v>
          </cell>
          <cell r="F550">
            <v>2.4000000000000004</v>
          </cell>
          <cell r="G550">
            <v>59983.950999614128</v>
          </cell>
        </row>
        <row r="551">
          <cell r="C551" t="str">
            <v>MISS IN ROELE</v>
          </cell>
          <cell r="D551" t="str">
            <v>Senior Fellow in Management</v>
          </cell>
          <cell r="E551" t="str">
            <v>GRADE 8</v>
          </cell>
          <cell r="F551">
            <v>1</v>
          </cell>
          <cell r="G551">
            <v>59075.458757169399</v>
          </cell>
        </row>
        <row r="552">
          <cell r="C552" t="str">
            <v>MS BC ANNESLEY</v>
          </cell>
          <cell r="D552" t="str">
            <v>SENIOR LECTURER</v>
          </cell>
          <cell r="E552" t="str">
            <v>GRADE 8</v>
          </cell>
          <cell r="F552">
            <v>1</v>
          </cell>
          <cell r="G552">
            <v>58687.544493474401</v>
          </cell>
        </row>
        <row r="553">
          <cell r="C553" t="str">
            <v>DR D CASELLI</v>
          </cell>
          <cell r="D553" t="str">
            <v>SENIOR LECTURER IN 20th CENTURY LIT</v>
          </cell>
          <cell r="E553" t="str">
            <v>GRADE 8</v>
          </cell>
          <cell r="F553">
            <v>1</v>
          </cell>
          <cell r="G553">
            <v>58687.544493474401</v>
          </cell>
        </row>
        <row r="554">
          <cell r="C554" t="str">
            <v>MS K KEYWOOD</v>
          </cell>
          <cell r="D554" t="str">
            <v>SENIOR LECTURER</v>
          </cell>
          <cell r="E554" t="str">
            <v>GRADE 8</v>
          </cell>
          <cell r="F554">
            <v>0.8</v>
          </cell>
          <cell r="G554">
            <v>58306.576988296008</v>
          </cell>
        </row>
        <row r="555">
          <cell r="C555" t="str">
            <v>MR SD ADDISON</v>
          </cell>
          <cell r="D555" t="str">
            <v>Research Fellow</v>
          </cell>
          <cell r="E555" t="str">
            <v>GRADE 8</v>
          </cell>
          <cell r="F555">
            <v>1</v>
          </cell>
          <cell r="G555">
            <v>58257.603210048008</v>
          </cell>
        </row>
        <row r="556">
          <cell r="C556" t="str">
            <v>MR DJ HALL</v>
          </cell>
          <cell r="D556" t="str">
            <v>SENIOR LECTURER</v>
          </cell>
          <cell r="E556" t="str">
            <v>GRADE 8</v>
          </cell>
          <cell r="F556">
            <v>0.8</v>
          </cell>
          <cell r="G556">
            <v>56330.755322296005</v>
          </cell>
        </row>
        <row r="557">
          <cell r="C557" t="str">
            <v>MR PE JENKINS</v>
          </cell>
          <cell r="D557" t="str">
            <v>SENIOR LECTURER IN COUNSELLING</v>
          </cell>
          <cell r="E557" t="str">
            <v>GRADE 8</v>
          </cell>
          <cell r="F557">
            <v>0.8</v>
          </cell>
          <cell r="G557">
            <v>56330.755322296005</v>
          </cell>
        </row>
        <row r="558">
          <cell r="C558" t="str">
            <v>MRS EM NOLAN</v>
          </cell>
          <cell r="D558" t="str">
            <v>Head of School Admin (Operational Manage</v>
          </cell>
          <cell r="E558" t="str">
            <v>GRADE 8</v>
          </cell>
          <cell r="F558">
            <v>1</v>
          </cell>
          <cell r="G558">
            <v>52865.360697937496</v>
          </cell>
        </row>
        <row r="559">
          <cell r="C559" t="str">
            <v>DR MC WINTER</v>
          </cell>
          <cell r="D559" t="str">
            <v>SENIOR LECTURER</v>
          </cell>
          <cell r="E559" t="str">
            <v>GRADE 8</v>
          </cell>
          <cell r="F559">
            <v>0.8</v>
          </cell>
          <cell r="G559">
            <v>51413.584295603701</v>
          </cell>
        </row>
        <row r="560">
          <cell r="C560" t="str">
            <v>DR AP STAFFORD</v>
          </cell>
          <cell r="D560" t="str">
            <v>SENIOR LECTURER ACCOUNTING AND FINANCE</v>
          </cell>
          <cell r="E560" t="str">
            <v>GRADE 8</v>
          </cell>
          <cell r="F560">
            <v>0.8</v>
          </cell>
          <cell r="G560">
            <v>49893.511070885994</v>
          </cell>
        </row>
        <row r="561">
          <cell r="C561" t="str">
            <v>DR DP O'DOHERTY</v>
          </cell>
          <cell r="D561" t="str">
            <v>SENIOR LECTURER</v>
          </cell>
          <cell r="E561" t="str">
            <v>GRADE 8</v>
          </cell>
          <cell r="F561">
            <v>1</v>
          </cell>
          <cell r="G561">
            <v>49765.461096298801</v>
          </cell>
        </row>
        <row r="562">
          <cell r="C562" t="str">
            <v>MS V GROARKE</v>
          </cell>
          <cell r="D562" t="str">
            <v>LECTURER IN CREATING WRITING</v>
          </cell>
          <cell r="E562" t="str">
            <v>GRADE 8</v>
          </cell>
          <cell r="F562">
            <v>0.75</v>
          </cell>
          <cell r="G562">
            <v>45342.650886659998</v>
          </cell>
        </row>
        <row r="563">
          <cell r="C563" t="str">
            <v>MR GC RYMAN</v>
          </cell>
          <cell r="D563" t="str">
            <v>SENIOR LECTURER IN CREATIVE WRITING</v>
          </cell>
          <cell r="E563" t="str">
            <v>GRADE 8</v>
          </cell>
          <cell r="F563">
            <v>0.65</v>
          </cell>
          <cell r="G563">
            <v>42899.670581425795</v>
          </cell>
        </row>
        <row r="564">
          <cell r="C564" t="str">
            <v>MISS HF CARTY</v>
          </cell>
          <cell r="D564" t="str">
            <v>READER</v>
          </cell>
          <cell r="E564" t="str">
            <v>GRADE 8</v>
          </cell>
          <cell r="F564">
            <v>0.5</v>
          </cell>
          <cell r="G564">
            <v>39374.292274673702</v>
          </cell>
        </row>
        <row r="565">
          <cell r="C565" t="str">
            <v>DR PJ LAWLER</v>
          </cell>
          <cell r="D565" t="str">
            <v>SENIOR LECTURER</v>
          </cell>
          <cell r="E565" t="str">
            <v>GRADE 8</v>
          </cell>
          <cell r="F565">
            <v>0.5</v>
          </cell>
          <cell r="G565">
            <v>37225.435642673707</v>
          </cell>
        </row>
        <row r="566">
          <cell r="C566" t="str">
            <v>DR L ATTWOOD</v>
          </cell>
          <cell r="D566" t="str">
            <v>SENIOR LECTURER IN RUSSIAN</v>
          </cell>
          <cell r="E566" t="str">
            <v>GRADE 8</v>
          </cell>
          <cell r="F566">
            <v>0.5</v>
          </cell>
          <cell r="G566">
            <v>34866.926710057502</v>
          </cell>
        </row>
        <row r="567">
          <cell r="C567" t="str">
            <v>DR JG SUTHREN HIRST</v>
          </cell>
          <cell r="D567" t="str">
            <v>SENIOR LECTURER IN COMPARATIVE RELIGION</v>
          </cell>
          <cell r="E567" t="str">
            <v>GRADE 8</v>
          </cell>
          <cell r="F567">
            <v>0.5</v>
          </cell>
          <cell r="G567">
            <v>34866.926710057502</v>
          </cell>
        </row>
        <row r="568">
          <cell r="C568" t="str">
            <v>DR DC MITLIN</v>
          </cell>
          <cell r="D568" t="str">
            <v>SENIOR LECTURER IN DEVELOPMENT STUDIES</v>
          </cell>
          <cell r="E568" t="str">
            <v>GRADE 8</v>
          </cell>
          <cell r="F568">
            <v>0.5</v>
          </cell>
          <cell r="G568">
            <v>34866.926710057502</v>
          </cell>
        </row>
        <row r="569">
          <cell r="C569" t="str">
            <v>DR PH GAMLEN</v>
          </cell>
          <cell r="D569" t="str">
            <v>Senior Fellow in Management</v>
          </cell>
          <cell r="E569" t="str">
            <v>GRADE 8</v>
          </cell>
          <cell r="F569">
            <v>0.5</v>
          </cell>
          <cell r="G569">
            <v>34866.926710057502</v>
          </cell>
        </row>
        <row r="570">
          <cell r="C570" t="str">
            <v>DR EN BANISTER</v>
          </cell>
          <cell r="D570" t="str">
            <v>Senior Lecturer in Marketing</v>
          </cell>
          <cell r="E570" t="str">
            <v>GRADE 8</v>
          </cell>
          <cell r="F570">
            <v>0.5</v>
          </cell>
          <cell r="G570">
            <v>33828.0233281494</v>
          </cell>
        </row>
        <row r="571">
          <cell r="C571" t="str">
            <v>MR CJ FOSTER</v>
          </cell>
          <cell r="D571" t="str">
            <v>Senior Research Fellow</v>
          </cell>
          <cell r="E571" t="str">
            <v>GRADE 8</v>
          </cell>
          <cell r="F571">
            <v>0.5</v>
          </cell>
          <cell r="G571">
            <v>33828.0233281494</v>
          </cell>
        </row>
        <row r="572">
          <cell r="C572" t="str">
            <v>PROF SP REYNA</v>
          </cell>
          <cell r="D572" t="str">
            <v>SENIOR RESEARCH FELLOW</v>
          </cell>
          <cell r="E572" t="str">
            <v>GRADE 8</v>
          </cell>
          <cell r="F572">
            <v>0.5</v>
          </cell>
          <cell r="G572">
            <v>31388.064670200001</v>
          </cell>
        </row>
        <row r="573">
          <cell r="C573" t="str">
            <v>MR CJ MILLS</v>
          </cell>
          <cell r="D573" t="str">
            <v>SENIOR TEACHING FELLOW</v>
          </cell>
          <cell r="E573" t="str">
            <v>GRADE 8</v>
          </cell>
          <cell r="F573">
            <v>0.5</v>
          </cell>
          <cell r="G573">
            <v>31388.064670200001</v>
          </cell>
        </row>
        <row r="574">
          <cell r="C574" t="str">
            <v>DR AM BERTELLI</v>
          </cell>
          <cell r="D574" t="str">
            <v>SENIOR LECTURER IN POLITICS</v>
          </cell>
          <cell r="E574" t="str">
            <v>GRADE 8</v>
          </cell>
          <cell r="F574">
            <v>0.2</v>
          </cell>
          <cell r="G574">
            <v>11969.664268080001</v>
          </cell>
        </row>
        <row r="575">
          <cell r="C575" t="str">
            <v>MS JA FINCH</v>
          </cell>
          <cell r="D575" t="str">
            <v>Programme Manager (MeRC)</v>
          </cell>
          <cell r="E575" t="str">
            <v>GRADE 8</v>
          </cell>
          <cell r="F575">
            <v>0.5</v>
          </cell>
          <cell r="G575">
            <v>0</v>
          </cell>
        </row>
        <row r="576">
          <cell r="C576" t="str">
            <v>DR G SQUIRES</v>
          </cell>
          <cell r="D576" t="str">
            <v>Lecturer in Educational Psychology</v>
          </cell>
          <cell r="E576" t="str">
            <v>GRADE 7</v>
          </cell>
          <cell r="F576">
            <v>1</v>
          </cell>
          <cell r="G576">
            <v>67376.506692040013</v>
          </cell>
        </row>
        <row r="577">
          <cell r="C577" t="str">
            <v>MR RA NUTTER</v>
          </cell>
          <cell r="D577" t="str">
            <v>INFRASTRUCTURE &amp; OPPS MANAGER</v>
          </cell>
          <cell r="E577" t="str">
            <v>GRADE 7</v>
          </cell>
          <cell r="F577">
            <v>1</v>
          </cell>
          <cell r="G577">
            <v>66772.859982610607</v>
          </cell>
        </row>
        <row r="578">
          <cell r="C578" t="str">
            <v>DR JH SMITH</v>
          </cell>
          <cell r="D578" t="str">
            <v>SERVICE DELIVERY MANAGER</v>
          </cell>
          <cell r="E578" t="str">
            <v>GRADE 7</v>
          </cell>
          <cell r="F578">
            <v>1</v>
          </cell>
          <cell r="G578">
            <v>66772.859982610607</v>
          </cell>
        </row>
        <row r="579">
          <cell r="C579" t="str">
            <v>DR JL MOLL</v>
          </cell>
          <cell r="D579" t="str">
            <v>LECTURER</v>
          </cell>
          <cell r="E579" t="str">
            <v>GRADE 7</v>
          </cell>
          <cell r="F579">
            <v>1</v>
          </cell>
          <cell r="G579">
            <v>65513.760263169403</v>
          </cell>
        </row>
        <row r="580">
          <cell r="C580" t="str">
            <v>DR HF EL-SAYED</v>
          </cell>
          <cell r="D580" t="str">
            <v>LECTURER IN ACCOUNTING &amp; FINANCE</v>
          </cell>
          <cell r="E580" t="str">
            <v>GRADE 7</v>
          </cell>
          <cell r="F580">
            <v>1</v>
          </cell>
          <cell r="G580">
            <v>64257.819092800004</v>
          </cell>
        </row>
        <row r="581">
          <cell r="C581" t="str">
            <v>DR AF FORD</v>
          </cell>
          <cell r="D581" t="str">
            <v>Research Fellow (NIHR Doctoral)</v>
          </cell>
          <cell r="E581" t="str">
            <v>GRADE 7</v>
          </cell>
          <cell r="F581">
            <v>1</v>
          </cell>
          <cell r="G581">
            <v>64159.704693909989</v>
          </cell>
        </row>
        <row r="582">
          <cell r="C582" t="str">
            <v>DR DS MAHER</v>
          </cell>
          <cell r="D582" t="str">
            <v>LECTURER</v>
          </cell>
          <cell r="E582" t="str">
            <v>GRADE 7</v>
          </cell>
          <cell r="F582">
            <v>1</v>
          </cell>
          <cell r="G582">
            <v>63727.409604040004</v>
          </cell>
        </row>
        <row r="583">
          <cell r="C583" t="str">
            <v>DR T SCHLEICHER</v>
          </cell>
          <cell r="D583" t="str">
            <v>LECTURER</v>
          </cell>
          <cell r="E583" t="str">
            <v>GRADE 7</v>
          </cell>
          <cell r="F583">
            <v>1</v>
          </cell>
          <cell r="G583">
            <v>63727.409604040004</v>
          </cell>
        </row>
        <row r="584">
          <cell r="C584" t="str">
            <v>DR K STATHOPOULOS</v>
          </cell>
          <cell r="D584" t="str">
            <v>LECTURER</v>
          </cell>
          <cell r="E584" t="str">
            <v>GRADE 7</v>
          </cell>
          <cell r="F584">
            <v>1</v>
          </cell>
          <cell r="G584">
            <v>63727.409604040004</v>
          </cell>
        </row>
        <row r="585">
          <cell r="C585" t="str">
            <v>DR AP TAYLOR</v>
          </cell>
          <cell r="D585" t="str">
            <v>LECTURER</v>
          </cell>
          <cell r="E585" t="str">
            <v>GRADE 7</v>
          </cell>
          <cell r="F585">
            <v>1</v>
          </cell>
          <cell r="G585">
            <v>63727.409604040004</v>
          </cell>
        </row>
        <row r="586">
          <cell r="C586" t="str">
            <v>DR MT MARCHICA</v>
          </cell>
          <cell r="D586" t="str">
            <v>LECTURER IN FINANCE</v>
          </cell>
          <cell r="E586" t="str">
            <v>GRADE 7</v>
          </cell>
          <cell r="F586">
            <v>1</v>
          </cell>
          <cell r="G586">
            <v>63727.409604040004</v>
          </cell>
        </row>
        <row r="587">
          <cell r="C587" t="str">
            <v>MR N GAO</v>
          </cell>
          <cell r="D587" t="str">
            <v>LECTURER IN FINANCE</v>
          </cell>
          <cell r="E587" t="str">
            <v>GRADE 7</v>
          </cell>
          <cell r="F587">
            <v>1</v>
          </cell>
          <cell r="G587">
            <v>63727.409604040004</v>
          </cell>
        </row>
        <row r="588">
          <cell r="C588" t="str">
            <v>DR R MURA</v>
          </cell>
          <cell r="D588" t="str">
            <v>LECTURER IN FINANCE</v>
          </cell>
          <cell r="E588" t="str">
            <v>GRADE 7</v>
          </cell>
          <cell r="F588">
            <v>1</v>
          </cell>
          <cell r="G588">
            <v>63727.409604040004</v>
          </cell>
        </row>
        <row r="589">
          <cell r="C589" t="str">
            <v>DR DL BOOTON</v>
          </cell>
          <cell r="D589" t="str">
            <v>LECTURER</v>
          </cell>
          <cell r="E589" t="str">
            <v>GRADE 7</v>
          </cell>
          <cell r="F589">
            <v>1</v>
          </cell>
          <cell r="G589">
            <v>63384.116963439999</v>
          </cell>
        </row>
        <row r="590">
          <cell r="C590" t="str">
            <v>DR S KAUSER</v>
          </cell>
          <cell r="D590" t="str">
            <v>LECTURER IN ORGANISATIONAL STRATEGY</v>
          </cell>
          <cell r="E590" t="str">
            <v>GRADE 7</v>
          </cell>
          <cell r="F590">
            <v>1</v>
          </cell>
          <cell r="G590">
            <v>63332.916602199999</v>
          </cell>
        </row>
        <row r="591">
          <cell r="C591" t="str">
            <v>MS JA BRUNT</v>
          </cell>
          <cell r="D591" t="str">
            <v>RESEARCH PROGRAMME MANAGER</v>
          </cell>
          <cell r="E591" t="str">
            <v>GRADE 7</v>
          </cell>
          <cell r="F591">
            <v>1</v>
          </cell>
          <cell r="G591">
            <v>62809.882106334997</v>
          </cell>
        </row>
        <row r="592">
          <cell r="C592" t="str">
            <v>DR A SAMSONOVA</v>
          </cell>
          <cell r="D592" t="str">
            <v>LECTURER</v>
          </cell>
          <cell r="E592" t="str">
            <v>GRADE 7</v>
          </cell>
          <cell r="F592">
            <v>1</v>
          </cell>
          <cell r="G592">
            <v>61993.547674240006</v>
          </cell>
        </row>
        <row r="593">
          <cell r="C593" t="str">
            <v>MISS S FERNLEY</v>
          </cell>
          <cell r="D593" t="str">
            <v>PAYING AGENT</v>
          </cell>
          <cell r="E593" t="str">
            <v>GRADE 7</v>
          </cell>
          <cell r="F593">
            <v>1</v>
          </cell>
          <cell r="G593">
            <v>61422.255020800003</v>
          </cell>
        </row>
        <row r="594">
          <cell r="C594" t="str">
            <v>MS CT ROCHE</v>
          </cell>
          <cell r="D594" t="str">
            <v>DIRECTOR  EL PROGRAMMES</v>
          </cell>
          <cell r="E594" t="str">
            <v>GRADE 7</v>
          </cell>
          <cell r="F594">
            <v>1</v>
          </cell>
          <cell r="G594">
            <v>60914.455769439999</v>
          </cell>
        </row>
        <row r="595">
          <cell r="C595" t="str">
            <v>MR SC PEARCE</v>
          </cell>
          <cell r="D595" t="str">
            <v>LECTURER IN ITALIAN</v>
          </cell>
          <cell r="E595" t="str">
            <v>GRADE 7</v>
          </cell>
          <cell r="F595">
            <v>1</v>
          </cell>
          <cell r="G595">
            <v>60914.455769439999</v>
          </cell>
        </row>
        <row r="596">
          <cell r="C596" t="str">
            <v>DR P DEWICK</v>
          </cell>
          <cell r="D596" t="str">
            <v>LECTURER</v>
          </cell>
          <cell r="E596" t="str">
            <v>GRADE 7</v>
          </cell>
          <cell r="F596">
            <v>1</v>
          </cell>
          <cell r="G596">
            <v>60351.145769440001</v>
          </cell>
        </row>
        <row r="597">
          <cell r="C597" t="str">
            <v>DR CL YANG</v>
          </cell>
          <cell r="D597" t="str">
            <v>LECTURER IN MANAGEMENT ACCOUNTING</v>
          </cell>
          <cell r="E597" t="str">
            <v>GRADE 7</v>
          </cell>
          <cell r="F597">
            <v>1</v>
          </cell>
          <cell r="G597">
            <v>60297.881172474401</v>
          </cell>
        </row>
        <row r="598">
          <cell r="C598" t="str">
            <v>DR SA PETERS</v>
          </cell>
          <cell r="D598" t="str">
            <v>LECTURER</v>
          </cell>
          <cell r="E598" t="str">
            <v>GRADE 7</v>
          </cell>
          <cell r="F598">
            <v>1</v>
          </cell>
          <cell r="G598">
            <v>60257.279252800006</v>
          </cell>
        </row>
        <row r="599">
          <cell r="C599" t="str">
            <v>MR SJ BAGLEY</v>
          </cell>
          <cell r="D599" t="str">
            <v>IT MANAGER - E-LEARNING &amp; DEVELOPMENT</v>
          </cell>
          <cell r="E599" t="str">
            <v>GRADE 7</v>
          </cell>
          <cell r="F599">
            <v>1</v>
          </cell>
          <cell r="G599">
            <v>60134.062578040008</v>
          </cell>
        </row>
        <row r="600">
          <cell r="C600" t="str">
            <v>DR L GILL</v>
          </cell>
          <cell r="D600" t="str">
            <v>LECTURER</v>
          </cell>
          <cell r="E600" t="str">
            <v>GRADE 7</v>
          </cell>
          <cell r="F600">
            <v>1</v>
          </cell>
          <cell r="G600">
            <v>59758.769292040008</v>
          </cell>
        </row>
        <row r="601">
          <cell r="C601" t="str">
            <v>MR G LYNCH-WOOD</v>
          </cell>
          <cell r="D601" t="str">
            <v>LECTURER IN CORPORATE GOVERNANCE</v>
          </cell>
          <cell r="E601" t="str">
            <v>GRADE 7</v>
          </cell>
          <cell r="F601">
            <v>1</v>
          </cell>
          <cell r="G601">
            <v>59758.769292040008</v>
          </cell>
        </row>
        <row r="602">
          <cell r="C602" t="str">
            <v>DR M QUIGLEY</v>
          </cell>
          <cell r="D602" t="str">
            <v>LECTURER IN BIOETHICS (CSEP)</v>
          </cell>
          <cell r="E602" t="str">
            <v>GRADE 7</v>
          </cell>
          <cell r="F602">
            <v>1</v>
          </cell>
          <cell r="G602">
            <v>59758.769292040008</v>
          </cell>
        </row>
        <row r="603">
          <cell r="C603" t="str">
            <v>DR DE GURNHAM</v>
          </cell>
          <cell r="D603" t="str">
            <v>LECTURER IN HEALTHCARE LAW AND ETHICS</v>
          </cell>
          <cell r="E603" t="str">
            <v>GRADE 7</v>
          </cell>
          <cell r="F603">
            <v>1</v>
          </cell>
          <cell r="G603">
            <v>59758.769292040008</v>
          </cell>
        </row>
        <row r="604">
          <cell r="C604" t="str">
            <v>DR HS QUIRK</v>
          </cell>
          <cell r="D604" t="str">
            <v>LECTURER IN CRIMINAL LAW AND JUSTICE</v>
          </cell>
          <cell r="E604" t="str">
            <v>GRADE 7</v>
          </cell>
          <cell r="F604">
            <v>1</v>
          </cell>
          <cell r="G604">
            <v>59758.769292040008</v>
          </cell>
        </row>
        <row r="605">
          <cell r="C605" t="str">
            <v>MRS A NORDHAUSEN SCHOLES</v>
          </cell>
          <cell r="D605" t="str">
            <v>LECTURER IN LAW</v>
          </cell>
          <cell r="E605" t="str">
            <v>GRADE 7</v>
          </cell>
          <cell r="F605">
            <v>1</v>
          </cell>
          <cell r="G605">
            <v>59758.769292040008</v>
          </cell>
        </row>
        <row r="606">
          <cell r="C606" t="str">
            <v>DR PF HANDLER</v>
          </cell>
          <cell r="D606" t="str">
            <v>LECTURER IN LAW</v>
          </cell>
          <cell r="E606" t="str">
            <v>GRADE 7</v>
          </cell>
          <cell r="F606">
            <v>1</v>
          </cell>
          <cell r="G606">
            <v>59758.769292040008</v>
          </cell>
        </row>
        <row r="607">
          <cell r="C607" t="str">
            <v>MR DJ POWER</v>
          </cell>
          <cell r="D607" t="str">
            <v>UNASSIGNED</v>
          </cell>
          <cell r="E607" t="str">
            <v>GRADE 7</v>
          </cell>
          <cell r="F607">
            <v>1</v>
          </cell>
          <cell r="G607">
            <v>59103.156620499998</v>
          </cell>
        </row>
        <row r="608">
          <cell r="C608" t="str">
            <v>MR PJ LYTHGOE</v>
          </cell>
          <cell r="D608" t="str">
            <v>E-LEARNING SPECIALIST</v>
          </cell>
          <cell r="E608" t="str">
            <v>GRADE 7</v>
          </cell>
          <cell r="F608">
            <v>1</v>
          </cell>
          <cell r="G608">
            <v>59075.458757169399</v>
          </cell>
        </row>
        <row r="609">
          <cell r="C609" t="str">
            <v>MR RM WALDEN</v>
          </cell>
          <cell r="D609" t="str">
            <v>TEACHING FELLOW</v>
          </cell>
          <cell r="E609" t="str">
            <v>GRADE 7</v>
          </cell>
          <cell r="F609">
            <v>1</v>
          </cell>
          <cell r="G609">
            <v>59075.458757169399</v>
          </cell>
        </row>
        <row r="610">
          <cell r="C610" t="str">
            <v>DR W WANG</v>
          </cell>
          <cell r="D610" t="str">
            <v>LECTURER</v>
          </cell>
          <cell r="E610" t="str">
            <v>GRADE 7</v>
          </cell>
          <cell r="F610">
            <v>1</v>
          </cell>
          <cell r="G610">
            <v>59075.458757169399</v>
          </cell>
        </row>
        <row r="611">
          <cell r="C611" t="str">
            <v>MS HE DOWD</v>
          </cell>
          <cell r="D611" t="str">
            <v>MBA ADMISSIONS MGR /LEADER OF ADMISSIONS</v>
          </cell>
          <cell r="E611" t="str">
            <v>GRADE 7</v>
          </cell>
          <cell r="F611">
            <v>1</v>
          </cell>
          <cell r="G611">
            <v>59075.458757169399</v>
          </cell>
        </row>
        <row r="612">
          <cell r="C612" t="str">
            <v>DR K KITMITTO</v>
          </cell>
          <cell r="D612" t="str">
            <v>MIMAS SENIOR DEVEL OFFICER (GEO SPEC)</v>
          </cell>
          <cell r="E612" t="str">
            <v>GRADE 7</v>
          </cell>
          <cell r="F612">
            <v>1</v>
          </cell>
          <cell r="G612">
            <v>59075.458757169399</v>
          </cell>
        </row>
        <row r="613">
          <cell r="C613" t="str">
            <v>DR AJ BURTON</v>
          </cell>
          <cell r="D613" t="str">
            <v>LECTURER</v>
          </cell>
          <cell r="E613" t="str">
            <v>GRADE 7</v>
          </cell>
          <cell r="F613">
            <v>1</v>
          </cell>
          <cell r="G613">
            <v>59075.458757169399</v>
          </cell>
        </row>
        <row r="614">
          <cell r="C614" t="str">
            <v>MR JA RUFF</v>
          </cell>
          <cell r="D614" t="str">
            <v>SENIOR RESEARCH DEVELOPMENT MANAGER</v>
          </cell>
          <cell r="E614" t="str">
            <v>GRADE 7</v>
          </cell>
          <cell r="F614">
            <v>1</v>
          </cell>
          <cell r="G614">
            <v>59075.458757169399</v>
          </cell>
        </row>
        <row r="615">
          <cell r="C615" t="str">
            <v>DR G HARDY</v>
          </cell>
          <cell r="D615" t="str">
            <v>LECTURER IN SCIENCE EDUCATION</v>
          </cell>
          <cell r="E615" t="str">
            <v>GRADE 7</v>
          </cell>
          <cell r="F615">
            <v>1</v>
          </cell>
          <cell r="G615">
            <v>59075.458757169399</v>
          </cell>
        </row>
        <row r="616">
          <cell r="C616" t="str">
            <v>MS JM CARTER</v>
          </cell>
          <cell r="D616" t="str">
            <v>SCHOOL ACCOUNTANT</v>
          </cell>
          <cell r="E616" t="str">
            <v>GRADE 7</v>
          </cell>
          <cell r="F616">
            <v>1</v>
          </cell>
          <cell r="G616">
            <v>59075.458757169399</v>
          </cell>
        </row>
        <row r="617">
          <cell r="C617" t="str">
            <v>DR T KIRCHMAIER</v>
          </cell>
          <cell r="D617" t="str">
            <v>Lecturer in Business Economics &amp; Strateg</v>
          </cell>
          <cell r="E617" t="str">
            <v>GRADE 7</v>
          </cell>
          <cell r="F617">
            <v>1</v>
          </cell>
          <cell r="G617">
            <v>59075.458757169399</v>
          </cell>
        </row>
        <row r="618">
          <cell r="C618" t="str">
            <v>DR A GRIMES</v>
          </cell>
          <cell r="D618" t="str">
            <v>LECTURER IN MARKETING</v>
          </cell>
          <cell r="E618" t="str">
            <v>GRADE 7</v>
          </cell>
          <cell r="F618">
            <v>1</v>
          </cell>
          <cell r="G618">
            <v>59075.458757169399</v>
          </cell>
        </row>
        <row r="619">
          <cell r="C619" t="str">
            <v>DR AB KEIZER</v>
          </cell>
          <cell r="D619" t="str">
            <v>Lecturer in International HR / Comp IR</v>
          </cell>
          <cell r="E619" t="str">
            <v>GRADE 7</v>
          </cell>
          <cell r="F619">
            <v>1</v>
          </cell>
          <cell r="G619">
            <v>59075.458757169399</v>
          </cell>
        </row>
        <row r="620">
          <cell r="C620" t="str">
            <v>DR O DE BRUIJN</v>
          </cell>
          <cell r="D620" t="str">
            <v>LECTURER</v>
          </cell>
          <cell r="E620" t="str">
            <v>GRADE 7</v>
          </cell>
          <cell r="F620">
            <v>1</v>
          </cell>
          <cell r="G620">
            <v>58665.778757169399</v>
          </cell>
        </row>
        <row r="621">
          <cell r="C621" t="str">
            <v>MR A SINKO</v>
          </cell>
          <cell r="D621" t="str">
            <v>LECTURER IN FINANCIAL ECONOMETRICS</v>
          </cell>
          <cell r="E621" t="str">
            <v>GRADE 7</v>
          </cell>
          <cell r="F621">
            <v>1</v>
          </cell>
          <cell r="G621">
            <v>58620.96933004001</v>
          </cell>
        </row>
        <row r="622">
          <cell r="C622" t="str">
            <v>MRS LE VARLEY</v>
          </cell>
          <cell r="D622" t="str">
            <v>Teaching Fellow (Teach First North West)</v>
          </cell>
          <cell r="E622" t="str">
            <v>GRADE 7</v>
          </cell>
          <cell r="F622">
            <v>1</v>
          </cell>
          <cell r="G622">
            <v>58172.581846230009</v>
          </cell>
        </row>
        <row r="623">
          <cell r="C623" t="str">
            <v>DR LN HAAR</v>
          </cell>
          <cell r="D623" t="str">
            <v>LECTURER</v>
          </cell>
          <cell r="E623" t="str">
            <v>GRADE 7</v>
          </cell>
          <cell r="F623">
            <v>1</v>
          </cell>
          <cell r="G623">
            <v>57767.767172800006</v>
          </cell>
        </row>
        <row r="624">
          <cell r="C624" t="str">
            <v>DR AT FEAR</v>
          </cell>
          <cell r="D624" t="str">
            <v>LECTURER IN CLASSICS</v>
          </cell>
          <cell r="E624" t="str">
            <v>GRADE 7</v>
          </cell>
          <cell r="F624">
            <v>1</v>
          </cell>
          <cell r="G624">
            <v>57767.767172800006</v>
          </cell>
        </row>
        <row r="625">
          <cell r="C625" t="str">
            <v>DR L BROWN</v>
          </cell>
          <cell r="D625" t="str">
            <v>LECTURER IN MIGRATION HISTORY</v>
          </cell>
          <cell r="E625" t="str">
            <v>GRADE 7</v>
          </cell>
          <cell r="F625">
            <v>1</v>
          </cell>
          <cell r="G625">
            <v>57767.767172800006</v>
          </cell>
        </row>
        <row r="626">
          <cell r="C626" t="str">
            <v>DR S CHO</v>
          </cell>
          <cell r="D626" t="str">
            <v>LECTURER IN FINANCE</v>
          </cell>
          <cell r="E626" t="str">
            <v>GRADE 7</v>
          </cell>
          <cell r="F626">
            <v>1</v>
          </cell>
          <cell r="G626">
            <v>57343.484116800006</v>
          </cell>
        </row>
        <row r="627">
          <cell r="C627" t="str">
            <v>MRS HM SPEKE</v>
          </cell>
          <cell r="D627" t="str">
            <v>MANAGER DIVISIONAL SERVICES</v>
          </cell>
          <cell r="E627" t="str">
            <v>GRADE 7</v>
          </cell>
          <cell r="F627">
            <v>1</v>
          </cell>
          <cell r="G627">
            <v>57289.108098040007</v>
          </cell>
        </row>
        <row r="628">
          <cell r="C628" t="str">
            <v>DR B NKWENTI-AZEH</v>
          </cell>
          <cell r="D628" t="str">
            <v>SENIOR IT OFFICER</v>
          </cell>
          <cell r="E628" t="str">
            <v>GRADE 7</v>
          </cell>
          <cell r="F628">
            <v>1</v>
          </cell>
          <cell r="G628">
            <v>57289.108098040007</v>
          </cell>
        </row>
        <row r="629">
          <cell r="C629" t="str">
            <v>MS X TENG</v>
          </cell>
          <cell r="D629" t="str">
            <v>ANALYST/PROGRAMMER</v>
          </cell>
          <cell r="E629" t="str">
            <v>GRADE 7</v>
          </cell>
          <cell r="F629">
            <v>1</v>
          </cell>
          <cell r="G629">
            <v>57289.108098040007</v>
          </cell>
        </row>
        <row r="630">
          <cell r="C630" t="str">
            <v>DR TA ROBINSON</v>
          </cell>
          <cell r="D630" t="str">
            <v>LECTURER</v>
          </cell>
          <cell r="E630" t="str">
            <v>GRADE 7</v>
          </cell>
          <cell r="F630">
            <v>1</v>
          </cell>
          <cell r="G630">
            <v>57289.108098040007</v>
          </cell>
        </row>
        <row r="631">
          <cell r="C631" t="str">
            <v>DR SJ JOHNSON</v>
          </cell>
          <cell r="D631" t="str">
            <v>LECTURER ORGANISATIONAL/OCC PSYCHOLOGY</v>
          </cell>
          <cell r="E631" t="str">
            <v>GRADE 7</v>
          </cell>
          <cell r="F631">
            <v>1</v>
          </cell>
          <cell r="G631">
            <v>57289.108098040007</v>
          </cell>
        </row>
        <row r="632">
          <cell r="C632" t="str">
            <v>DR L WEBSTER</v>
          </cell>
          <cell r="D632" t="str">
            <v>LECTURER</v>
          </cell>
          <cell r="E632" t="str">
            <v>GRADE 7</v>
          </cell>
          <cell r="F632">
            <v>1</v>
          </cell>
          <cell r="G632">
            <v>57289.108098040007</v>
          </cell>
        </row>
        <row r="633">
          <cell r="C633" t="str">
            <v>DR S ELDRIDGE</v>
          </cell>
          <cell r="D633" t="str">
            <v>LECTURER IN OPS MANAGEMENT AND LOGISTICS</v>
          </cell>
          <cell r="E633" t="str">
            <v>GRADE 7</v>
          </cell>
          <cell r="F633">
            <v>1</v>
          </cell>
          <cell r="G633">
            <v>57289.108098040007</v>
          </cell>
        </row>
        <row r="634">
          <cell r="C634" t="str">
            <v>DR MJ HENERY</v>
          </cell>
          <cell r="D634" t="str">
            <v>LECTURER</v>
          </cell>
          <cell r="E634" t="str">
            <v>GRADE 7</v>
          </cell>
          <cell r="F634">
            <v>1</v>
          </cell>
          <cell r="G634">
            <v>57289.108098040007</v>
          </cell>
        </row>
        <row r="635">
          <cell r="C635" t="str">
            <v>DR PJ UPHAM</v>
          </cell>
          <cell r="D635" t="str">
            <v>RESEARCH FELLOW</v>
          </cell>
          <cell r="E635" t="str">
            <v>GRADE 7</v>
          </cell>
          <cell r="F635">
            <v>1</v>
          </cell>
          <cell r="G635">
            <v>57289.108098040007</v>
          </cell>
        </row>
        <row r="636">
          <cell r="C636" t="str">
            <v>DR PRF SAMPAIO</v>
          </cell>
          <cell r="D636" t="str">
            <v>LECTURER</v>
          </cell>
          <cell r="E636" t="str">
            <v>GRADE 7</v>
          </cell>
          <cell r="F636">
            <v>1</v>
          </cell>
          <cell r="G636">
            <v>57289.108098040007</v>
          </cell>
        </row>
        <row r="637">
          <cell r="C637" t="str">
            <v>MRS H GARRAWAY</v>
          </cell>
          <cell r="D637" t="str">
            <v>MANAGER PGT PROGRAMMES</v>
          </cell>
          <cell r="E637" t="str">
            <v>GRADE 7</v>
          </cell>
          <cell r="F637">
            <v>1</v>
          </cell>
          <cell r="G637">
            <v>57289.108098040007</v>
          </cell>
        </row>
        <row r="638">
          <cell r="C638" t="str">
            <v>MR D LLOYD</v>
          </cell>
          <cell r="D638" t="str">
            <v>IT MANAGER - DESKTOP SYSTEMS OPERATIONS</v>
          </cell>
          <cell r="E638" t="str">
            <v>GRADE 7</v>
          </cell>
          <cell r="F638">
            <v>1</v>
          </cell>
          <cell r="G638">
            <v>57289.108098040007</v>
          </cell>
        </row>
        <row r="639">
          <cell r="C639" t="str">
            <v>MR PJ BARLOW</v>
          </cell>
          <cell r="D639" t="str">
            <v>IT MANAGER - NETWORK SYSTEMS &amp; INFRASTRU</v>
          </cell>
          <cell r="E639" t="str">
            <v>GRADE 7</v>
          </cell>
          <cell r="F639">
            <v>1</v>
          </cell>
          <cell r="G639">
            <v>57289.108098040007</v>
          </cell>
        </row>
        <row r="640">
          <cell r="C640" t="str">
            <v>MRS F CASEY</v>
          </cell>
          <cell r="D640" t="str">
            <v>PREMISES MANAGER</v>
          </cell>
          <cell r="E640" t="str">
            <v>GRADE 7</v>
          </cell>
          <cell r="F640">
            <v>1</v>
          </cell>
          <cell r="G640">
            <v>57289.108098040007</v>
          </cell>
        </row>
        <row r="641">
          <cell r="C641" t="str">
            <v>MRS L MCALEESE</v>
          </cell>
          <cell r="D641" t="str">
            <v>SENIOR TAUGHT PROGRAMMES ADMINISTRATOR</v>
          </cell>
          <cell r="E641" t="str">
            <v>GRADE 7</v>
          </cell>
          <cell r="F641">
            <v>1</v>
          </cell>
          <cell r="G641">
            <v>57289.108098040007</v>
          </cell>
        </row>
        <row r="642">
          <cell r="C642" t="str">
            <v>DR P KELEMEN</v>
          </cell>
          <cell r="D642" t="str">
            <v>LECTURER</v>
          </cell>
          <cell r="E642" t="str">
            <v>GRADE 7</v>
          </cell>
          <cell r="F642">
            <v>1</v>
          </cell>
          <cell r="G642">
            <v>57289.108098040007</v>
          </cell>
        </row>
        <row r="643">
          <cell r="C643" t="str">
            <v>MR J BUTLER</v>
          </cell>
          <cell r="D643" t="str">
            <v>RESEARCH FELLOW</v>
          </cell>
          <cell r="E643" t="str">
            <v>GRADE 7</v>
          </cell>
          <cell r="F643">
            <v>1</v>
          </cell>
          <cell r="G643">
            <v>57289.108098040007</v>
          </cell>
        </row>
        <row r="644">
          <cell r="C644" t="str">
            <v>MR DE O'CONNOR</v>
          </cell>
          <cell r="D644" t="str">
            <v>TEACHING FELLOW</v>
          </cell>
          <cell r="E644" t="str">
            <v>GRADE 7</v>
          </cell>
          <cell r="F644">
            <v>1</v>
          </cell>
          <cell r="G644">
            <v>57289.108098040007</v>
          </cell>
        </row>
        <row r="645">
          <cell r="C645" t="str">
            <v>DR AM ALBORZ</v>
          </cell>
          <cell r="D645" t="str">
            <v>LECTURER IN COMPLEX LEARNING DISABILITY</v>
          </cell>
          <cell r="E645" t="str">
            <v>GRADE 7</v>
          </cell>
          <cell r="F645">
            <v>1</v>
          </cell>
          <cell r="G645">
            <v>57289.108098040007</v>
          </cell>
        </row>
        <row r="646">
          <cell r="C646" t="str">
            <v>DR PJP BELL</v>
          </cell>
          <cell r="D646" t="str">
            <v>LECTURER</v>
          </cell>
          <cell r="E646" t="str">
            <v>GRADE 7</v>
          </cell>
          <cell r="F646">
            <v>1</v>
          </cell>
          <cell r="G646">
            <v>57289.108098040007</v>
          </cell>
        </row>
        <row r="647">
          <cell r="C647" t="str">
            <v>MS K SAPIN</v>
          </cell>
          <cell r="D647" t="str">
            <v>Teaching Fellow</v>
          </cell>
          <cell r="E647" t="str">
            <v>GRADE 7</v>
          </cell>
          <cell r="F647">
            <v>1</v>
          </cell>
          <cell r="G647">
            <v>57289.108098040007</v>
          </cell>
        </row>
        <row r="648">
          <cell r="C648" t="str">
            <v>MR W HEBENTON</v>
          </cell>
          <cell r="D648" t="str">
            <v>LECTURER</v>
          </cell>
          <cell r="E648" t="str">
            <v>GRADE 7</v>
          </cell>
          <cell r="F648">
            <v>1</v>
          </cell>
          <cell r="G648">
            <v>57289.108098040007</v>
          </cell>
        </row>
        <row r="649">
          <cell r="C649" t="str">
            <v>MRS J RAFTERY</v>
          </cell>
          <cell r="D649" t="str">
            <v>DTC EDUCATION &amp; OUTREACH DEVELOPMENT MAN</v>
          </cell>
          <cell r="E649" t="str">
            <v>GRADE 7</v>
          </cell>
          <cell r="F649">
            <v>1</v>
          </cell>
          <cell r="G649">
            <v>57289.108098040007</v>
          </cell>
        </row>
        <row r="650">
          <cell r="C650" t="str">
            <v>MR A JERVIS</v>
          </cell>
          <cell r="D650" t="str">
            <v>TUTOR IN SCIENCE EDUCATION</v>
          </cell>
          <cell r="E650" t="str">
            <v>GRADE 7</v>
          </cell>
          <cell r="F650">
            <v>1</v>
          </cell>
          <cell r="G650">
            <v>57289.108098040007</v>
          </cell>
        </row>
        <row r="651">
          <cell r="C651" t="str">
            <v>DR CG LEES</v>
          </cell>
          <cell r="D651" t="str">
            <v>TEACHING FELLOW</v>
          </cell>
          <cell r="E651" t="str">
            <v>GRADE 7</v>
          </cell>
          <cell r="F651">
            <v>1</v>
          </cell>
          <cell r="G651">
            <v>57289.108098040007</v>
          </cell>
        </row>
        <row r="652">
          <cell r="C652" t="str">
            <v>DR RJ FAY</v>
          </cell>
          <cell r="D652" t="str">
            <v>Lecturer in Education</v>
          </cell>
          <cell r="E652" t="str">
            <v>GRADE 7</v>
          </cell>
          <cell r="F652">
            <v>1</v>
          </cell>
          <cell r="G652">
            <v>57289.108098040007</v>
          </cell>
        </row>
        <row r="653">
          <cell r="C653" t="str">
            <v>DR E GOMEZ-SIERRA</v>
          </cell>
          <cell r="D653" t="str">
            <v>LECTURER IN SPANISH</v>
          </cell>
          <cell r="E653" t="str">
            <v>GRADE 7</v>
          </cell>
          <cell r="F653">
            <v>1</v>
          </cell>
          <cell r="G653">
            <v>57289.108098040007</v>
          </cell>
        </row>
        <row r="654">
          <cell r="C654" t="str">
            <v>DR CE WOODS</v>
          </cell>
          <cell r="D654" t="str">
            <v>LECTURER IN EDUCATION</v>
          </cell>
          <cell r="E654" t="str">
            <v>GRADE 7</v>
          </cell>
          <cell r="F654">
            <v>1</v>
          </cell>
          <cell r="G654">
            <v>57289.108098040007</v>
          </cell>
        </row>
        <row r="655">
          <cell r="C655" t="str">
            <v>DR AJ BARKER</v>
          </cell>
          <cell r="D655" t="str">
            <v>LECTURER IN SPATIAL PLANNING</v>
          </cell>
          <cell r="E655" t="str">
            <v>GRADE 7</v>
          </cell>
          <cell r="F655">
            <v>1</v>
          </cell>
          <cell r="G655">
            <v>57289.108098040007</v>
          </cell>
        </row>
        <row r="656">
          <cell r="C656" t="str">
            <v>MS D COX</v>
          </cell>
          <cell r="D656" t="str">
            <v>RESEARCH FELLOW</v>
          </cell>
          <cell r="E656" t="str">
            <v>GRADE 7</v>
          </cell>
          <cell r="F656">
            <v>1</v>
          </cell>
          <cell r="G656">
            <v>57289.108098040007</v>
          </cell>
        </row>
        <row r="657">
          <cell r="C657" t="str">
            <v>DR IR MCGUIRE</v>
          </cell>
          <cell r="D657" t="str">
            <v>LECTURER IN CREATIVE WRITING</v>
          </cell>
          <cell r="E657" t="str">
            <v>GRADE 7</v>
          </cell>
          <cell r="F657">
            <v>1</v>
          </cell>
          <cell r="G657">
            <v>57289.108098040007</v>
          </cell>
        </row>
        <row r="658">
          <cell r="C658" t="str">
            <v>DR NK PUREWAL</v>
          </cell>
          <cell r="D658" t="str">
            <v>LECTURER IN SOCIOLOGY</v>
          </cell>
          <cell r="E658" t="str">
            <v>GRADE 7</v>
          </cell>
          <cell r="F658">
            <v>1</v>
          </cell>
          <cell r="G658">
            <v>57289.108098040007</v>
          </cell>
        </row>
        <row r="659">
          <cell r="C659" t="str">
            <v>DR M MORELLO</v>
          </cell>
          <cell r="D659" t="str">
            <v>LECTURER IN CLASSICS (LATIN)</v>
          </cell>
          <cell r="E659" t="str">
            <v>GRADE 7</v>
          </cell>
          <cell r="F659">
            <v>1</v>
          </cell>
          <cell r="G659">
            <v>57289.108098040007</v>
          </cell>
        </row>
        <row r="660">
          <cell r="C660" t="str">
            <v>DR K PURDAM</v>
          </cell>
          <cell r="D660" t="str">
            <v>RESEARCH FELLOW</v>
          </cell>
          <cell r="E660" t="str">
            <v>GRADE 7</v>
          </cell>
          <cell r="F660">
            <v>1</v>
          </cell>
          <cell r="G660">
            <v>57289.108098040007</v>
          </cell>
        </row>
        <row r="661">
          <cell r="C661" t="str">
            <v>MRS RH WILLIAMS</v>
          </cell>
          <cell r="D661" t="str">
            <v>TEACHING &amp; LEARNING ADMINISTRATOR</v>
          </cell>
          <cell r="E661" t="str">
            <v>GRADE 7</v>
          </cell>
          <cell r="F661">
            <v>1</v>
          </cell>
          <cell r="G661">
            <v>57289.108098040007</v>
          </cell>
        </row>
        <row r="662">
          <cell r="C662" t="str">
            <v>DR KG FLANAGAN</v>
          </cell>
          <cell r="D662" t="str">
            <v>LECTURER</v>
          </cell>
          <cell r="E662" t="str">
            <v>GRADE 7</v>
          </cell>
          <cell r="F662">
            <v>1</v>
          </cell>
          <cell r="G662">
            <v>57289.108098040007</v>
          </cell>
        </row>
        <row r="663">
          <cell r="C663" t="str">
            <v>DR J DEAKIN</v>
          </cell>
          <cell r="D663" t="str">
            <v>LECTURER</v>
          </cell>
          <cell r="E663" t="str">
            <v>GRADE 7</v>
          </cell>
          <cell r="F663">
            <v>1</v>
          </cell>
          <cell r="G663">
            <v>57289.108098040007</v>
          </cell>
        </row>
        <row r="664">
          <cell r="C664" t="str">
            <v>DR AJ SIMPSON</v>
          </cell>
          <cell r="D664" t="str">
            <v>LECTURER IN SOCIAL ANTHROPOLOGY</v>
          </cell>
          <cell r="E664" t="str">
            <v>GRADE 7</v>
          </cell>
          <cell r="F664">
            <v>1</v>
          </cell>
          <cell r="G664">
            <v>57289.108098040007</v>
          </cell>
        </row>
        <row r="665">
          <cell r="C665" t="str">
            <v>MR S BEST</v>
          </cell>
          <cell r="D665" t="str">
            <v>LECTURER IN MANAGEMENT</v>
          </cell>
          <cell r="E665" t="str">
            <v>GRADE 7</v>
          </cell>
          <cell r="F665">
            <v>1</v>
          </cell>
          <cell r="G665">
            <v>57289.108098040007</v>
          </cell>
        </row>
        <row r="666">
          <cell r="C666" t="str">
            <v>MS CM LENNIE</v>
          </cell>
          <cell r="D666" t="str">
            <v>LECTURER-EDUCATIONAL PSYCHOLOGY&amp;COUNSELL</v>
          </cell>
          <cell r="E666" t="str">
            <v>GRADE 7</v>
          </cell>
          <cell r="F666">
            <v>1</v>
          </cell>
          <cell r="G666">
            <v>57289.108098040007</v>
          </cell>
        </row>
        <row r="667">
          <cell r="C667" t="str">
            <v>DR GD HUTCHESON</v>
          </cell>
          <cell r="D667" t="str">
            <v>LECTURER</v>
          </cell>
          <cell r="E667" t="str">
            <v>GRADE 7</v>
          </cell>
          <cell r="F667">
            <v>1</v>
          </cell>
          <cell r="G667">
            <v>57289.108098040007</v>
          </cell>
        </row>
        <row r="668">
          <cell r="C668" t="str">
            <v>DR A GHOSH</v>
          </cell>
          <cell r="D668" t="str">
            <v>LECTURER IN HISTORY</v>
          </cell>
          <cell r="E668" t="str">
            <v>GRADE 7</v>
          </cell>
          <cell r="F668">
            <v>1</v>
          </cell>
          <cell r="G668">
            <v>57289.108098040007</v>
          </cell>
        </row>
        <row r="669">
          <cell r="C669" t="str">
            <v>DR TW MCCUNNIE</v>
          </cell>
          <cell r="D669" t="str">
            <v>Admissions Tutor / WP Manager</v>
          </cell>
          <cell r="E669" t="str">
            <v>GRADE 7</v>
          </cell>
          <cell r="F669">
            <v>1</v>
          </cell>
          <cell r="G669">
            <v>57289.108098040007</v>
          </cell>
        </row>
        <row r="670">
          <cell r="C670" t="str">
            <v>MR AO CHIMHOWU</v>
          </cell>
          <cell r="D670" t="str">
            <v>LECTURER</v>
          </cell>
          <cell r="E670" t="str">
            <v>GRADE 7</v>
          </cell>
          <cell r="F670">
            <v>1</v>
          </cell>
          <cell r="G670">
            <v>57289.108098040007</v>
          </cell>
        </row>
        <row r="671">
          <cell r="C671" t="str">
            <v>DR HJ BOOTH</v>
          </cell>
          <cell r="D671" t="str">
            <v>LECTURER IN ENGLISH LITERATURE</v>
          </cell>
          <cell r="E671" t="str">
            <v>GRADE 7</v>
          </cell>
          <cell r="F671">
            <v>1</v>
          </cell>
          <cell r="G671">
            <v>57289.108098040007</v>
          </cell>
        </row>
        <row r="672">
          <cell r="C672" t="str">
            <v>MR C BLYTH</v>
          </cell>
          <cell r="D672" t="str">
            <v>LECTURER IN LEARNING DISABILITY STUDIES</v>
          </cell>
          <cell r="E672" t="str">
            <v>GRADE 7</v>
          </cell>
          <cell r="F672">
            <v>1</v>
          </cell>
          <cell r="G672">
            <v>57289.108098040007</v>
          </cell>
        </row>
        <row r="673">
          <cell r="C673" t="str">
            <v>DR I BERG</v>
          </cell>
          <cell r="D673" t="str">
            <v>LECTURER IN ARCHAEOLOGY</v>
          </cell>
          <cell r="E673" t="str">
            <v>GRADE 7</v>
          </cell>
          <cell r="F673">
            <v>1</v>
          </cell>
          <cell r="G673">
            <v>57289.108098040007</v>
          </cell>
        </row>
        <row r="674">
          <cell r="C674" t="str">
            <v>MS EM BALLINGER</v>
          </cell>
          <cell r="D674" t="str">
            <v>LECTURER</v>
          </cell>
          <cell r="E674" t="str">
            <v>GRADE 7</v>
          </cell>
          <cell r="F674">
            <v>1</v>
          </cell>
          <cell r="G674">
            <v>57289.108098040007</v>
          </cell>
        </row>
        <row r="675">
          <cell r="C675" t="str">
            <v>DR T GEIGER</v>
          </cell>
          <cell r="D675" t="str">
            <v>LECTURER IN INTERNATIONAL HISTORY</v>
          </cell>
          <cell r="E675" t="str">
            <v>GRADE 7</v>
          </cell>
          <cell r="F675">
            <v>1</v>
          </cell>
          <cell r="G675">
            <v>57289.108098040007</v>
          </cell>
        </row>
        <row r="676">
          <cell r="C676" t="str">
            <v>DR DA THOMAS</v>
          </cell>
          <cell r="D676" t="str">
            <v>RESEARCH FELLOW</v>
          </cell>
          <cell r="E676" t="str">
            <v>GRADE 7</v>
          </cell>
          <cell r="F676">
            <v>1</v>
          </cell>
          <cell r="G676">
            <v>57289.108098040007</v>
          </cell>
        </row>
        <row r="677">
          <cell r="C677" t="str">
            <v>MRS KE ROBERTS</v>
          </cell>
          <cell r="D677" t="str">
            <v>TF IN SECONDARY MODERN LANGUAGES EDUC</v>
          </cell>
          <cell r="E677" t="str">
            <v>GRADE 7</v>
          </cell>
          <cell r="F677">
            <v>1</v>
          </cell>
          <cell r="G677">
            <v>57289.108098040007</v>
          </cell>
        </row>
        <row r="678">
          <cell r="C678" t="str">
            <v>DR SA SHIELDS</v>
          </cell>
          <cell r="D678" t="str">
            <v>LECTURER</v>
          </cell>
          <cell r="E678" t="str">
            <v>GRADE 7</v>
          </cell>
          <cell r="F678">
            <v>1</v>
          </cell>
          <cell r="G678">
            <v>57289.108098040007</v>
          </cell>
        </row>
        <row r="679">
          <cell r="C679" t="str">
            <v>DR M PEARL</v>
          </cell>
          <cell r="D679" t="str">
            <v>LECTURER IN TWENTIETH CENTURY AMERICAN L</v>
          </cell>
          <cell r="E679" t="str">
            <v>GRADE 7</v>
          </cell>
          <cell r="F679">
            <v>1</v>
          </cell>
          <cell r="G679">
            <v>57289.108098040007</v>
          </cell>
        </row>
        <row r="680">
          <cell r="C680" t="str">
            <v>MRS EL ROSE</v>
          </cell>
          <cell r="D680" t="str">
            <v>SENIOR ADMINISTRATOR QA &amp; ENHANCEMENT</v>
          </cell>
          <cell r="E680" t="str">
            <v>GRADE 7</v>
          </cell>
          <cell r="F680">
            <v>1</v>
          </cell>
          <cell r="G680">
            <v>57289.108098040007</v>
          </cell>
        </row>
        <row r="681">
          <cell r="C681" t="str">
            <v>MR RP KINGSTON</v>
          </cell>
          <cell r="D681" t="str">
            <v>LECTURER</v>
          </cell>
          <cell r="E681" t="str">
            <v>GRADE 7</v>
          </cell>
          <cell r="F681">
            <v>1</v>
          </cell>
          <cell r="G681">
            <v>57289.108098040007</v>
          </cell>
        </row>
        <row r="682">
          <cell r="C682" t="str">
            <v>DR DK LAWSON</v>
          </cell>
          <cell r="D682" t="str">
            <v>LECTURER IN PUBLIC POLICY &amp; DEVELOPMENT</v>
          </cell>
          <cell r="E682" t="str">
            <v>GRADE 7</v>
          </cell>
          <cell r="F682">
            <v>1</v>
          </cell>
          <cell r="G682">
            <v>57289.108098040007</v>
          </cell>
        </row>
        <row r="683">
          <cell r="C683" t="str">
            <v>DR RA COX</v>
          </cell>
          <cell r="D683" t="str">
            <v>LECTURER</v>
          </cell>
          <cell r="E683" t="str">
            <v>GRADE 7</v>
          </cell>
          <cell r="F683">
            <v>1</v>
          </cell>
          <cell r="G683">
            <v>57289.108098040007</v>
          </cell>
        </row>
        <row r="684">
          <cell r="C684" t="str">
            <v>DR NJ THOBURN</v>
          </cell>
          <cell r="D684" t="str">
            <v>LECTURER</v>
          </cell>
          <cell r="E684" t="str">
            <v>GRADE 7</v>
          </cell>
          <cell r="F684">
            <v>1</v>
          </cell>
          <cell r="G684">
            <v>57289.108098040007</v>
          </cell>
        </row>
        <row r="685">
          <cell r="C685" t="str">
            <v>DR E QUINN</v>
          </cell>
          <cell r="D685" t="str">
            <v>LECTURER IN MODERN AMERICAN CULTURE</v>
          </cell>
          <cell r="E685" t="str">
            <v>GRADE 7</v>
          </cell>
          <cell r="F685">
            <v>1</v>
          </cell>
          <cell r="G685">
            <v>57289.108098040007</v>
          </cell>
        </row>
        <row r="686">
          <cell r="C686" t="str">
            <v>DR H ULKU</v>
          </cell>
          <cell r="D686" t="str">
            <v>LECTURER</v>
          </cell>
          <cell r="E686" t="str">
            <v>GRADE 7</v>
          </cell>
          <cell r="F686">
            <v>1</v>
          </cell>
          <cell r="G686">
            <v>57289.108098040007</v>
          </cell>
        </row>
        <row r="687">
          <cell r="C687" t="str">
            <v>DR DJ CUTTS</v>
          </cell>
          <cell r="D687" t="str">
            <v>RESEARCH FELLOW (ISC)</v>
          </cell>
          <cell r="E687" t="str">
            <v>GRADE 7</v>
          </cell>
          <cell r="F687">
            <v>1</v>
          </cell>
          <cell r="G687">
            <v>57289.108098040007</v>
          </cell>
        </row>
        <row r="688">
          <cell r="C688" t="str">
            <v>DR LA HARTE</v>
          </cell>
          <cell r="D688" t="str">
            <v>LECTURER IN IRISH AND MODERN LITERATURE</v>
          </cell>
          <cell r="E688" t="str">
            <v>GRADE 7</v>
          </cell>
          <cell r="F688">
            <v>1</v>
          </cell>
          <cell r="G688">
            <v>57289.108098040007</v>
          </cell>
        </row>
        <row r="689">
          <cell r="C689" t="str">
            <v>MR LB HICKS</v>
          </cell>
          <cell r="D689" t="str">
            <v>TEACHING FELLOW</v>
          </cell>
          <cell r="E689" t="str">
            <v>GRADE 7</v>
          </cell>
          <cell r="F689">
            <v>1</v>
          </cell>
          <cell r="G689">
            <v>57289.108098040007</v>
          </cell>
        </row>
        <row r="690">
          <cell r="C690" t="str">
            <v>DR S BROWNLIE</v>
          </cell>
          <cell r="D690" t="str">
            <v>LECTURER IN TRANSLATION STUDIES</v>
          </cell>
          <cell r="E690" t="str">
            <v>GRADE 7</v>
          </cell>
          <cell r="F690">
            <v>1</v>
          </cell>
          <cell r="G690">
            <v>57289.108098040007</v>
          </cell>
        </row>
        <row r="691">
          <cell r="C691" t="str">
            <v>MR J SHUTE</v>
          </cell>
          <cell r="D691" t="str">
            <v>LECTURER</v>
          </cell>
          <cell r="E691" t="str">
            <v>GRADE 7</v>
          </cell>
          <cell r="F691">
            <v>1</v>
          </cell>
          <cell r="G691">
            <v>57289.108098040007</v>
          </cell>
        </row>
        <row r="692">
          <cell r="C692" t="str">
            <v>DR AL RAWES</v>
          </cell>
          <cell r="D692" t="str">
            <v>LECTURER IN ROMANTICISM</v>
          </cell>
          <cell r="E692" t="str">
            <v>GRADE 7</v>
          </cell>
          <cell r="F692">
            <v>1</v>
          </cell>
          <cell r="G692">
            <v>57289.108098040007</v>
          </cell>
        </row>
        <row r="693">
          <cell r="C693" t="str">
            <v>DR C DE MATTOS</v>
          </cell>
          <cell r="D693" t="str">
            <v>LECTURER IN INTERNATIONAL BUSINESS</v>
          </cell>
          <cell r="E693" t="str">
            <v>GRADE 7</v>
          </cell>
          <cell r="F693">
            <v>1</v>
          </cell>
          <cell r="G693">
            <v>57289.108098040007</v>
          </cell>
        </row>
        <row r="694">
          <cell r="C694" t="str">
            <v>DR CL TALBOT</v>
          </cell>
          <cell r="D694" t="str">
            <v>LECTURER</v>
          </cell>
          <cell r="E694" t="str">
            <v>GRADE 7</v>
          </cell>
          <cell r="F694">
            <v>1</v>
          </cell>
          <cell r="G694">
            <v>57289.108098040007</v>
          </cell>
        </row>
        <row r="695">
          <cell r="C695" t="str">
            <v>DR T MUELLER</v>
          </cell>
          <cell r="D695" t="str">
            <v>LECTURER IN DEVELOPMENT STUDIES</v>
          </cell>
          <cell r="E695" t="str">
            <v>GRADE 7</v>
          </cell>
          <cell r="F695">
            <v>1</v>
          </cell>
          <cell r="G695">
            <v>57289.108098040007</v>
          </cell>
        </row>
        <row r="696">
          <cell r="C696" t="str">
            <v>MR P GAO</v>
          </cell>
          <cell r="D696" t="str">
            <v>LECTURER IN INFORMATION SYSTEMS AND DEVE</v>
          </cell>
          <cell r="E696" t="str">
            <v>GRADE 7</v>
          </cell>
          <cell r="F696">
            <v>1</v>
          </cell>
          <cell r="G696">
            <v>57289.108098040007</v>
          </cell>
        </row>
        <row r="697">
          <cell r="C697" t="str">
            <v>DR S PIERCE</v>
          </cell>
          <cell r="D697" t="str">
            <v>LECTURER IN IMPERIAL/POST-COL HISTORY</v>
          </cell>
          <cell r="E697" t="str">
            <v>GRADE 7</v>
          </cell>
          <cell r="F697">
            <v>1</v>
          </cell>
          <cell r="G697">
            <v>57289.108098040007</v>
          </cell>
        </row>
        <row r="698">
          <cell r="C698" t="str">
            <v>DR MF HOSSAIN</v>
          </cell>
          <cell r="D698" t="str">
            <v>LECTURER IN DEVELOPMENT MANAGEMENT</v>
          </cell>
          <cell r="E698" t="str">
            <v>GRADE 7</v>
          </cell>
          <cell r="F698">
            <v>1</v>
          </cell>
          <cell r="G698">
            <v>57289.108098040007</v>
          </cell>
        </row>
        <row r="699">
          <cell r="C699" t="str">
            <v>DR JE GREEN</v>
          </cell>
          <cell r="D699" t="str">
            <v>Research Fellow</v>
          </cell>
          <cell r="E699" t="str">
            <v>GRADE 7</v>
          </cell>
          <cell r="F699">
            <v>1</v>
          </cell>
          <cell r="G699">
            <v>57289.108098040007</v>
          </cell>
        </row>
        <row r="700">
          <cell r="C700" t="str">
            <v>MR RJ COCKCROFT</v>
          </cell>
          <cell r="D700" t="str">
            <v>SERVICE SUPPORT MANAGER</v>
          </cell>
          <cell r="E700" t="str">
            <v>GRADE 7</v>
          </cell>
          <cell r="F700">
            <v>1</v>
          </cell>
          <cell r="G700">
            <v>57289.108098040007</v>
          </cell>
        </row>
        <row r="701">
          <cell r="C701" t="str">
            <v>DR P KUMARASWAMI</v>
          </cell>
          <cell r="D701" t="str">
            <v>Lecturer-Latin American Cultural Studies</v>
          </cell>
          <cell r="E701" t="str">
            <v>GRADE 7</v>
          </cell>
          <cell r="F701">
            <v>1</v>
          </cell>
          <cell r="G701">
            <v>57289.108098040007</v>
          </cell>
        </row>
        <row r="702">
          <cell r="C702" t="str">
            <v>MR H BOND</v>
          </cell>
          <cell r="D702" t="str">
            <v>TEACHING FELLOW</v>
          </cell>
          <cell r="E702" t="str">
            <v>GRADE 7</v>
          </cell>
          <cell r="F702">
            <v>1</v>
          </cell>
          <cell r="G702">
            <v>57289.108098040007</v>
          </cell>
        </row>
        <row r="703">
          <cell r="C703" t="str">
            <v>MRS E RICHARDSON</v>
          </cell>
          <cell r="D703" t="str">
            <v>RESEARCH FELLOW</v>
          </cell>
          <cell r="E703" t="str">
            <v>GRADE 7</v>
          </cell>
          <cell r="F703">
            <v>1</v>
          </cell>
          <cell r="G703">
            <v>57289.108098040007</v>
          </cell>
        </row>
        <row r="704">
          <cell r="C704" t="str">
            <v>DR P CAVE</v>
          </cell>
          <cell r="D704" t="str">
            <v>LECTURER IN JAPANESE STUDIES</v>
          </cell>
          <cell r="E704" t="str">
            <v>GRADE 7</v>
          </cell>
          <cell r="F704">
            <v>1</v>
          </cell>
          <cell r="G704">
            <v>57289.108098040007</v>
          </cell>
        </row>
        <row r="705">
          <cell r="C705" t="str">
            <v>DR G ARMSTRONG</v>
          </cell>
          <cell r="D705" t="str">
            <v>LECTURER IN ITALIAN STUDIES</v>
          </cell>
          <cell r="E705" t="str">
            <v>GRADE 7</v>
          </cell>
          <cell r="F705">
            <v>1</v>
          </cell>
          <cell r="G705">
            <v>57289.108098040007</v>
          </cell>
        </row>
        <row r="706">
          <cell r="C706" t="str">
            <v>DR A STEIN HEINEMANN</v>
          </cell>
          <cell r="D706" t="str">
            <v>LECTURER IN URBAN DEVELOPMENT PLANNING</v>
          </cell>
          <cell r="E706" t="str">
            <v>GRADE 7</v>
          </cell>
          <cell r="F706">
            <v>1</v>
          </cell>
          <cell r="G706">
            <v>57289.108098040007</v>
          </cell>
        </row>
        <row r="707">
          <cell r="C707" t="str">
            <v>DR MS CRAWFORD</v>
          </cell>
          <cell r="D707" t="str">
            <v>LECTURER IN PHILOSOPHY</v>
          </cell>
          <cell r="E707" t="str">
            <v>GRADE 7</v>
          </cell>
          <cell r="F707">
            <v>1</v>
          </cell>
          <cell r="G707">
            <v>57289.108098040007</v>
          </cell>
        </row>
        <row r="708">
          <cell r="C708" t="str">
            <v>MRS PJ WOODS</v>
          </cell>
          <cell r="D708" t="str">
            <v>School Accountant</v>
          </cell>
          <cell r="E708" t="str">
            <v>GRADE 7</v>
          </cell>
          <cell r="F708">
            <v>1</v>
          </cell>
          <cell r="G708">
            <v>57289.108098040007</v>
          </cell>
        </row>
        <row r="709">
          <cell r="C709" t="str">
            <v>MS S WILDING</v>
          </cell>
          <cell r="D709" t="str">
            <v>OPERATIONS MANAGER MBSW</v>
          </cell>
          <cell r="E709" t="str">
            <v>GRADE 7</v>
          </cell>
          <cell r="F709">
            <v>1</v>
          </cell>
          <cell r="G709">
            <v>57289.108098040007</v>
          </cell>
        </row>
        <row r="710">
          <cell r="C710" t="str">
            <v>MR H LIU</v>
          </cell>
          <cell r="D710" t="str">
            <v>LECTURER IN FINANCE</v>
          </cell>
          <cell r="E710" t="str">
            <v>GRADE 7</v>
          </cell>
          <cell r="F710">
            <v>1</v>
          </cell>
          <cell r="G710">
            <v>57289.108098040007</v>
          </cell>
        </row>
        <row r="711">
          <cell r="C711" t="str">
            <v>DR EM O'CONNOR</v>
          </cell>
          <cell r="D711" t="str">
            <v>LECTURER IN ORG/OCC PSYCHOLOGY</v>
          </cell>
          <cell r="E711" t="str">
            <v>GRADE 7</v>
          </cell>
          <cell r="F711">
            <v>1</v>
          </cell>
          <cell r="G711">
            <v>57289.108098040007</v>
          </cell>
        </row>
        <row r="712">
          <cell r="C712" t="str">
            <v>MRS CC CASWELL</v>
          </cell>
          <cell r="D712" t="str">
            <v>TEACHING FELLOW</v>
          </cell>
          <cell r="E712" t="str">
            <v>GRADE 7</v>
          </cell>
          <cell r="F712">
            <v>1</v>
          </cell>
          <cell r="G712">
            <v>57289.108098040007</v>
          </cell>
        </row>
        <row r="713">
          <cell r="C713" t="str">
            <v>MR PJ BUCKLEY</v>
          </cell>
          <cell r="D713" t="str">
            <v>TEACHING FELLOW</v>
          </cell>
          <cell r="E713" t="str">
            <v>GRADE 7</v>
          </cell>
          <cell r="F713">
            <v>1</v>
          </cell>
          <cell r="G713">
            <v>57289.108098040007</v>
          </cell>
        </row>
        <row r="714">
          <cell r="C714" t="str">
            <v>MR MP GILMORE</v>
          </cell>
          <cell r="D714" t="str">
            <v>Finance Manager</v>
          </cell>
          <cell r="E714" t="str">
            <v>GRADE 7</v>
          </cell>
          <cell r="F714">
            <v>1</v>
          </cell>
          <cell r="G714">
            <v>57289.108098040007</v>
          </cell>
        </row>
        <row r="715">
          <cell r="C715" t="str">
            <v>DR J GARCIA OLIVA</v>
          </cell>
          <cell r="D715" t="str">
            <v>Lecturer in Law</v>
          </cell>
          <cell r="E715" t="str">
            <v>GRADE 7</v>
          </cell>
          <cell r="F715">
            <v>1</v>
          </cell>
          <cell r="G715">
            <v>57289.108098040007</v>
          </cell>
        </row>
        <row r="716">
          <cell r="C716" t="str">
            <v>MISS R WILLIAMS</v>
          </cell>
          <cell r="D716" t="str">
            <v>Marketing &amp; Communications Manager</v>
          </cell>
          <cell r="E716" t="str">
            <v>GRADE 7</v>
          </cell>
          <cell r="F716">
            <v>1</v>
          </cell>
          <cell r="G716">
            <v>57289.108098040007</v>
          </cell>
        </row>
        <row r="717">
          <cell r="C717" t="str">
            <v>MRS G LYONS</v>
          </cell>
          <cell r="D717" t="str">
            <v>Faculty Research Accountant</v>
          </cell>
          <cell r="E717" t="str">
            <v>GRADE 7</v>
          </cell>
          <cell r="F717">
            <v>1</v>
          </cell>
          <cell r="G717">
            <v>57289.108098040007</v>
          </cell>
        </row>
        <row r="718">
          <cell r="C718" t="str">
            <v>DR R ARCHER</v>
          </cell>
          <cell r="D718" t="str">
            <v>LECTURER IN SECONDARY MATHEMATICS</v>
          </cell>
          <cell r="E718" t="str">
            <v>GRADE 7</v>
          </cell>
          <cell r="F718">
            <v>1</v>
          </cell>
          <cell r="G718">
            <v>57289.108098040007</v>
          </cell>
        </row>
        <row r="719">
          <cell r="C719" t="str">
            <v>DR A TRIANTAFYLLI</v>
          </cell>
          <cell r="D719" t="str">
            <v>Lecturer in Management Accounting</v>
          </cell>
          <cell r="E719" t="str">
            <v>GRADE 7</v>
          </cell>
          <cell r="F719">
            <v>1</v>
          </cell>
          <cell r="G719">
            <v>57086.245541470606</v>
          </cell>
        </row>
        <row r="720">
          <cell r="C720" t="str">
            <v>MR RA DUNCOMBE</v>
          </cell>
          <cell r="D720" t="str">
            <v>LECTURER IN INFORMATION SYSTEMS &amp; DEVELO</v>
          </cell>
          <cell r="E720" t="str">
            <v>GRADE 7</v>
          </cell>
          <cell r="F720">
            <v>1</v>
          </cell>
          <cell r="G720">
            <v>56999.342990681012</v>
          </cell>
        </row>
        <row r="721">
          <cell r="C721" t="str">
            <v>DR EM GRIFFITHS</v>
          </cell>
          <cell r="D721" t="str">
            <v>LECTURER IN CLASSICS (GREEK)</v>
          </cell>
          <cell r="E721" t="str">
            <v>GRADE 7</v>
          </cell>
          <cell r="F721">
            <v>1</v>
          </cell>
          <cell r="G721">
            <v>56999.342990681012</v>
          </cell>
        </row>
        <row r="722">
          <cell r="C722" t="str">
            <v>MR CA SANDERS</v>
          </cell>
          <cell r="D722" t="str">
            <v>MIMAS SEN DEV OFFICER BIBLIOGRAPHIC DATA</v>
          </cell>
          <cell r="E722" t="str">
            <v>GRADE 7</v>
          </cell>
          <cell r="F722">
            <v>2</v>
          </cell>
          <cell r="G722">
            <v>56408.087843580011</v>
          </cell>
        </row>
        <row r="723">
          <cell r="C723" t="str">
            <v>DR NA ZACEK</v>
          </cell>
          <cell r="D723" t="str">
            <v>Lecturer in American History</v>
          </cell>
          <cell r="E723" t="str">
            <v>GRADE 7</v>
          </cell>
          <cell r="F723">
            <v>2</v>
          </cell>
          <cell r="G723">
            <v>56408.087843580011</v>
          </cell>
        </row>
        <row r="724">
          <cell r="C724" t="str">
            <v>DR JG ST ANDRE</v>
          </cell>
          <cell r="D724" t="str">
            <v>LECTURER IN TRANSLATION STUDIES WITH MAN</v>
          </cell>
          <cell r="E724" t="str">
            <v>GRADE 7</v>
          </cell>
          <cell r="F724">
            <v>2</v>
          </cell>
          <cell r="G724">
            <v>56408.087843580011</v>
          </cell>
        </row>
        <row r="725">
          <cell r="C725" t="str">
            <v>MR NJ CHETHAM</v>
          </cell>
          <cell r="D725" t="str">
            <v>FINANCE AND CONTRACTS MANAGER</v>
          </cell>
          <cell r="E725" t="str">
            <v>GRADE 7</v>
          </cell>
          <cell r="F725">
            <v>2</v>
          </cell>
          <cell r="G725">
            <v>56408.087843580011</v>
          </cell>
        </row>
        <row r="726">
          <cell r="C726" t="str">
            <v>MS FR HUGHES</v>
          </cell>
          <cell r="D726" t="str">
            <v>MARKETING MANAGER MBA PROGRAMMES</v>
          </cell>
          <cell r="E726" t="str">
            <v>GRADE 7</v>
          </cell>
          <cell r="F726">
            <v>2</v>
          </cell>
          <cell r="G726">
            <v>56408.087843580011</v>
          </cell>
        </row>
        <row r="727">
          <cell r="C727" t="str">
            <v>DR P SIMPSON</v>
          </cell>
          <cell r="D727" t="str">
            <v>LECTURER</v>
          </cell>
          <cell r="E727" t="str">
            <v>GRADE 7</v>
          </cell>
          <cell r="F727">
            <v>2</v>
          </cell>
          <cell r="G727">
            <v>56408.087843580004</v>
          </cell>
        </row>
        <row r="728">
          <cell r="C728" t="str">
            <v>MISS AJ GRIMSHAW</v>
          </cell>
          <cell r="D728" t="str">
            <v>UNDERGRADUATE ADMISSIONS MANAGER</v>
          </cell>
          <cell r="E728" t="str">
            <v>GRADE 7</v>
          </cell>
          <cell r="F728">
            <v>1</v>
          </cell>
          <cell r="G728">
            <v>56408.087843580004</v>
          </cell>
        </row>
        <row r="729">
          <cell r="C729" t="str">
            <v>MRS AJ EDMONDS</v>
          </cell>
          <cell r="D729" t="str">
            <v>PROFESSIONAL SERV DEVELOPMENT MGR MBSW</v>
          </cell>
          <cell r="E729" t="str">
            <v>GRADE 7</v>
          </cell>
          <cell r="F729">
            <v>0.8</v>
          </cell>
          <cell r="G729">
            <v>56330.755322296005</v>
          </cell>
        </row>
        <row r="730">
          <cell r="C730" t="str">
            <v>MR J HAYES</v>
          </cell>
          <cell r="D730" t="str">
            <v>MIMAS SEN DEVELOPMENT OFFICER (CDU)</v>
          </cell>
          <cell r="E730" t="str">
            <v>GRADE 7</v>
          </cell>
          <cell r="F730">
            <v>3</v>
          </cell>
          <cell r="G730">
            <v>55846.403386794598</v>
          </cell>
        </row>
        <row r="731">
          <cell r="C731" t="str">
            <v>MR J RAVETZ</v>
          </cell>
          <cell r="D731" t="str">
            <v>RESEARCH FELLOW</v>
          </cell>
          <cell r="E731" t="str">
            <v>GRADE 7</v>
          </cell>
          <cell r="F731">
            <v>3</v>
          </cell>
          <cell r="G731">
            <v>55759.990393443004</v>
          </cell>
        </row>
        <row r="732">
          <cell r="C732" t="str">
            <v>DR I DUTTA</v>
          </cell>
          <cell r="D732" t="str">
            <v>LECTURER IN DEVELOPMENT ECONOMICS</v>
          </cell>
          <cell r="E732" t="str">
            <v>GRADE 7</v>
          </cell>
          <cell r="F732">
            <v>2</v>
          </cell>
          <cell r="G732">
            <v>55697.94284358</v>
          </cell>
        </row>
        <row r="733">
          <cell r="C733" t="str">
            <v>DR MJ O'DONOGHUE</v>
          </cell>
          <cell r="D733" t="str">
            <v>Lecturer in Education</v>
          </cell>
          <cell r="E733" t="str">
            <v>GRADE 7</v>
          </cell>
          <cell r="F733">
            <v>3</v>
          </cell>
          <cell r="G733">
            <v>55628.399843580002</v>
          </cell>
        </row>
        <row r="734">
          <cell r="C734" t="str">
            <v>MR LS DOUGLAS</v>
          </cell>
          <cell r="D734" t="str">
            <v>FELLOW</v>
          </cell>
          <cell r="E734" t="str">
            <v>GRADE 7</v>
          </cell>
          <cell r="F734">
            <v>1</v>
          </cell>
          <cell r="G734">
            <v>55555.246168240003</v>
          </cell>
        </row>
        <row r="735">
          <cell r="C735" t="str">
            <v>DR RA PHILLIPS</v>
          </cell>
          <cell r="D735" t="str">
            <v>ENTERPRISE LECTURER</v>
          </cell>
          <cell r="E735" t="str">
            <v>GRADE 7</v>
          </cell>
          <cell r="F735">
            <v>1</v>
          </cell>
          <cell r="G735">
            <v>55555.246168240003</v>
          </cell>
        </row>
        <row r="736">
          <cell r="C736" t="str">
            <v>DR SA COUSINS</v>
          </cell>
          <cell r="D736" t="str">
            <v>MIMAS SENIOR DEVEL OFFICER (CURL&amp;COPAC)</v>
          </cell>
          <cell r="E736" t="str">
            <v>GRADE 7</v>
          </cell>
          <cell r="F736">
            <v>1</v>
          </cell>
          <cell r="G736">
            <v>55555.246168240003</v>
          </cell>
        </row>
        <row r="737">
          <cell r="C737" t="str">
            <v>DR NS BAKER</v>
          </cell>
          <cell r="D737" t="str">
            <v>LECTURER IN ENGLISH LITERATURE</v>
          </cell>
          <cell r="E737" t="str">
            <v>GRADE 7</v>
          </cell>
          <cell r="F737">
            <v>1</v>
          </cell>
          <cell r="G737">
            <v>55555.246168240003</v>
          </cell>
        </row>
        <row r="738">
          <cell r="C738" t="str">
            <v>DR DG BUTLER</v>
          </cell>
          <cell r="D738" t="str">
            <v>LECTURER IN SCREEN STUDIES</v>
          </cell>
          <cell r="E738" t="str">
            <v>GRADE 7</v>
          </cell>
          <cell r="F738">
            <v>1</v>
          </cell>
          <cell r="G738">
            <v>55555.246168240003</v>
          </cell>
        </row>
        <row r="739">
          <cell r="C739" t="str">
            <v>DR AD FEATHERSTONE</v>
          </cell>
          <cell r="D739" t="str">
            <v>LECTURER IN DRAMA</v>
          </cell>
          <cell r="E739" t="str">
            <v>GRADE 7</v>
          </cell>
          <cell r="F739">
            <v>1</v>
          </cell>
          <cell r="G739">
            <v>55555.246168240003</v>
          </cell>
        </row>
        <row r="740">
          <cell r="C740" t="str">
            <v>DR B LEBRUN</v>
          </cell>
          <cell r="D740" t="str">
            <v>LECTURER IN FRENCH</v>
          </cell>
          <cell r="E740" t="str">
            <v>GRADE 7</v>
          </cell>
          <cell r="F740">
            <v>1</v>
          </cell>
          <cell r="G740">
            <v>55555.246168240003</v>
          </cell>
        </row>
        <row r="741">
          <cell r="C741" t="str">
            <v>DR R CHAPMAN</v>
          </cell>
          <cell r="D741" t="str">
            <v>LECTURER IN LEARNING DISABILITY STUDIES</v>
          </cell>
          <cell r="E741" t="str">
            <v>GRADE 7</v>
          </cell>
          <cell r="F741">
            <v>1</v>
          </cell>
          <cell r="G741">
            <v>55555.246168240003</v>
          </cell>
        </row>
        <row r="742">
          <cell r="C742" t="str">
            <v>DR MP BIBLER</v>
          </cell>
          <cell r="D742" t="str">
            <v>LECTURER IN 19TH CENTURY AMERICAN LIT</v>
          </cell>
          <cell r="E742" t="str">
            <v>GRADE 7</v>
          </cell>
          <cell r="F742">
            <v>1</v>
          </cell>
          <cell r="G742">
            <v>55555.246168240003</v>
          </cell>
        </row>
        <row r="743">
          <cell r="C743" t="str">
            <v>DR W JENNINGS</v>
          </cell>
          <cell r="D743" t="str">
            <v>Hallsworth Research Fellow</v>
          </cell>
          <cell r="E743" t="str">
            <v>GRADE 7</v>
          </cell>
          <cell r="F743">
            <v>1</v>
          </cell>
          <cell r="G743">
            <v>55555.246168240003</v>
          </cell>
        </row>
        <row r="744">
          <cell r="C744" t="str">
            <v>DR NF HATANI</v>
          </cell>
          <cell r="D744" t="str">
            <v>LECTURER IN INTERNATIONAL BUSINESS</v>
          </cell>
          <cell r="E744" t="str">
            <v>GRADE 7</v>
          </cell>
          <cell r="F744">
            <v>1</v>
          </cell>
          <cell r="G744">
            <v>55555.246168240003</v>
          </cell>
        </row>
        <row r="745">
          <cell r="C745" t="str">
            <v>MR MJ SENIOR</v>
          </cell>
          <cell r="D745" t="str">
            <v>Lecturer in Property Law</v>
          </cell>
          <cell r="E745" t="str">
            <v>GRADE 7</v>
          </cell>
          <cell r="F745">
            <v>1</v>
          </cell>
          <cell r="G745">
            <v>55555.246168240003</v>
          </cell>
        </row>
        <row r="746">
          <cell r="C746" t="str">
            <v>DR H DUGGAN</v>
          </cell>
          <cell r="D746" t="str">
            <v>Lecturer in Accounting</v>
          </cell>
          <cell r="E746" t="str">
            <v>GRADE 7</v>
          </cell>
          <cell r="F746">
            <v>1</v>
          </cell>
          <cell r="G746">
            <v>55555.246168240003</v>
          </cell>
        </row>
        <row r="747">
          <cell r="C747" t="str">
            <v>DR Y ZHANG</v>
          </cell>
          <cell r="D747" t="str">
            <v>LECTURER IN DEVELOPMENT ECONOMICS &amp; POL</v>
          </cell>
          <cell r="E747" t="str">
            <v>GRADE 7</v>
          </cell>
          <cell r="F747">
            <v>1</v>
          </cell>
          <cell r="G747">
            <v>55273.58555187106</v>
          </cell>
        </row>
        <row r="748">
          <cell r="C748" t="str">
            <v>DR PR MEEHAN</v>
          </cell>
          <cell r="D748" t="str">
            <v>MIMAS SENIOR DEVELOPMENT OFFICER</v>
          </cell>
          <cell r="E748" t="str">
            <v>GRADE 7</v>
          </cell>
          <cell r="F748">
            <v>4</v>
          </cell>
          <cell r="G748">
            <v>55196.334876822002</v>
          </cell>
        </row>
        <row r="749">
          <cell r="C749" t="str">
            <v>DR AJ TUCKER</v>
          </cell>
          <cell r="D749" t="str">
            <v>Lecturer in Law</v>
          </cell>
          <cell r="E749" t="str">
            <v>GRADE 7</v>
          </cell>
          <cell r="F749">
            <v>1</v>
          </cell>
          <cell r="G749">
            <v>54705.665133355607</v>
          </cell>
        </row>
        <row r="750">
          <cell r="C750" t="str">
            <v>DR J SIDDIQUI</v>
          </cell>
          <cell r="D750" t="str">
            <v>LECTURER IN FINANCIAL REPORTING</v>
          </cell>
          <cell r="E750" t="str">
            <v>GRADE 7</v>
          </cell>
          <cell r="F750">
            <v>1</v>
          </cell>
          <cell r="G750">
            <v>54321.683180448003</v>
          </cell>
        </row>
        <row r="751">
          <cell r="C751" t="str">
            <v>DR VA DANG</v>
          </cell>
          <cell r="D751" t="str">
            <v>LECTURER IN FINANCE</v>
          </cell>
          <cell r="E751" t="str">
            <v>GRADE 7</v>
          </cell>
          <cell r="F751">
            <v>1</v>
          </cell>
          <cell r="G751">
            <v>54321.683180448003</v>
          </cell>
        </row>
        <row r="752">
          <cell r="C752" t="str">
            <v>MRS J TIPPETT</v>
          </cell>
          <cell r="D752" t="str">
            <v>LECTURER IN SPATIAL PLANNING</v>
          </cell>
          <cell r="E752" t="str">
            <v>GRADE 7</v>
          </cell>
          <cell r="F752">
            <v>1</v>
          </cell>
          <cell r="G752">
            <v>53869.932372474395</v>
          </cell>
        </row>
        <row r="753">
          <cell r="C753" t="str">
            <v>MR O SARITAS</v>
          </cell>
          <cell r="D753" t="str">
            <v>RESEARCH FELLOW (PREST)</v>
          </cell>
          <cell r="E753" t="str">
            <v>GRADE 7</v>
          </cell>
          <cell r="F753">
            <v>1</v>
          </cell>
          <cell r="G753">
            <v>53869.932372474395</v>
          </cell>
        </row>
        <row r="754">
          <cell r="C754" t="str">
            <v>DR D CHAPLIN</v>
          </cell>
          <cell r="D754" t="str">
            <v>MIMAS SENIOR DEVELOPMENT OFFICER (UKPMC)</v>
          </cell>
          <cell r="E754" t="str">
            <v>GRADE 7</v>
          </cell>
          <cell r="F754">
            <v>1</v>
          </cell>
          <cell r="G754">
            <v>53869.932372474395</v>
          </cell>
        </row>
        <row r="755">
          <cell r="C755" t="str">
            <v>MR DE RISLEY</v>
          </cell>
          <cell r="D755" t="str">
            <v>RESEARCH DEVELOPMENT TEAM MANAGER</v>
          </cell>
          <cell r="E755" t="str">
            <v>GRADE 7</v>
          </cell>
          <cell r="F755">
            <v>1</v>
          </cell>
          <cell r="G755">
            <v>53869.932372474395</v>
          </cell>
        </row>
        <row r="756">
          <cell r="C756" t="str">
            <v>DR Y BEEBEEJAUN</v>
          </cell>
          <cell r="D756" t="str">
            <v>LECTURER IN SPATIAL PLANNING</v>
          </cell>
          <cell r="E756" t="str">
            <v>GRADE 7</v>
          </cell>
          <cell r="F756">
            <v>1</v>
          </cell>
          <cell r="G756">
            <v>53869.932372474395</v>
          </cell>
        </row>
        <row r="757">
          <cell r="C757" t="str">
            <v>DR M BEATON-THOME</v>
          </cell>
          <cell r="D757" t="str">
            <v>LECTURER IN INTERPRET &amp; TRANS STUDIES</v>
          </cell>
          <cell r="E757" t="str">
            <v>GRADE 7</v>
          </cell>
          <cell r="F757">
            <v>1</v>
          </cell>
          <cell r="G757">
            <v>53869.932372474395</v>
          </cell>
        </row>
        <row r="758">
          <cell r="C758" t="str">
            <v>DR K MITCHELL</v>
          </cell>
          <cell r="D758" t="str">
            <v>LECTURER IN CONTEMPORARY LITERATURE</v>
          </cell>
          <cell r="E758" t="str">
            <v>GRADE 7</v>
          </cell>
          <cell r="F758">
            <v>1</v>
          </cell>
          <cell r="G758">
            <v>53869.932372474395</v>
          </cell>
        </row>
        <row r="759">
          <cell r="C759" t="str">
            <v>DR LN LOVDAHL GORMSEN</v>
          </cell>
          <cell r="D759" t="str">
            <v>Lecturer in Law</v>
          </cell>
          <cell r="E759" t="str">
            <v>GRADE 7</v>
          </cell>
          <cell r="F759">
            <v>1</v>
          </cell>
          <cell r="G759">
            <v>53869.932372474395</v>
          </cell>
        </row>
        <row r="760">
          <cell r="C760" t="str">
            <v>MR G CHOULIARAKIS</v>
          </cell>
          <cell r="D760" t="str">
            <v>JEAN MONNET LECTURER</v>
          </cell>
          <cell r="E760" t="str">
            <v>GRADE 7</v>
          </cell>
          <cell r="F760">
            <v>1</v>
          </cell>
          <cell r="G760">
            <v>53836.077076800007</v>
          </cell>
        </row>
        <row r="761">
          <cell r="C761" t="str">
            <v>DR K IMAI</v>
          </cell>
          <cell r="D761" t="str">
            <v>LECTURER IN DEVELOPMENT ECONOMICS</v>
          </cell>
          <cell r="E761" t="str">
            <v>GRADE 7</v>
          </cell>
          <cell r="F761">
            <v>1</v>
          </cell>
          <cell r="G761">
            <v>53836.077076800007</v>
          </cell>
        </row>
        <row r="762">
          <cell r="C762" t="str">
            <v>DR AD SAPORITI</v>
          </cell>
          <cell r="D762" t="str">
            <v>LECTURER IN MICROECONOMICS</v>
          </cell>
          <cell r="E762" t="str">
            <v>GRADE 7</v>
          </cell>
          <cell r="F762">
            <v>1</v>
          </cell>
          <cell r="G762">
            <v>53836.077076800007</v>
          </cell>
        </row>
        <row r="763">
          <cell r="C763" t="str">
            <v>MR GB WHALLEY</v>
          </cell>
          <cell r="D763" t="str">
            <v>FINANCIAL ACCOUNTANT</v>
          </cell>
          <cell r="E763" t="str">
            <v>GRADE 7</v>
          </cell>
          <cell r="F763">
            <v>1</v>
          </cell>
          <cell r="G763">
            <v>53830.947295359998</v>
          </cell>
        </row>
        <row r="764">
          <cell r="C764" t="str">
            <v>DR MDRP DUTORDOIR</v>
          </cell>
          <cell r="D764" t="str">
            <v>LECTURER IN FINANCE</v>
          </cell>
          <cell r="E764" t="str">
            <v>GRADE 7</v>
          </cell>
          <cell r="F764">
            <v>1</v>
          </cell>
          <cell r="G764">
            <v>53628.525980580009</v>
          </cell>
        </row>
        <row r="765">
          <cell r="C765" t="str">
            <v>DR I BACHMANN</v>
          </cell>
          <cell r="D765" t="str">
            <v>LECTURER IN HISPANIC LINGUISTICS</v>
          </cell>
          <cell r="E765" t="str">
            <v>GRADE 7</v>
          </cell>
          <cell r="F765">
            <v>1</v>
          </cell>
          <cell r="G765">
            <v>53596.862253848551</v>
          </cell>
        </row>
        <row r="766">
          <cell r="C766" t="str">
            <v>DR R WHALLEY</v>
          </cell>
          <cell r="D766" t="str">
            <v>LECTURER IN MUSICAL COMPOSITION</v>
          </cell>
          <cell r="E766" t="str">
            <v>GRADE 7</v>
          </cell>
          <cell r="F766">
            <v>1</v>
          </cell>
          <cell r="G766">
            <v>53596.862253848551</v>
          </cell>
        </row>
        <row r="767">
          <cell r="C767" t="str">
            <v>DR RS PLATONOV</v>
          </cell>
          <cell r="D767" t="str">
            <v>LECTURER IN RUSSIAN STUDIES</v>
          </cell>
          <cell r="E767" t="str">
            <v>GRADE 7</v>
          </cell>
          <cell r="F767">
            <v>1</v>
          </cell>
          <cell r="G767">
            <v>53596.862253848551</v>
          </cell>
        </row>
        <row r="768">
          <cell r="C768" t="str">
            <v>DR MK ROY</v>
          </cell>
          <cell r="D768" t="str">
            <v>RESEARCH FELLOW (POVERTY &amp; CLIMATE CHANG</v>
          </cell>
          <cell r="E768" t="str">
            <v>GRADE 7</v>
          </cell>
          <cell r="F768">
            <v>2</v>
          </cell>
          <cell r="G768">
            <v>53520.234135465253</v>
          </cell>
        </row>
        <row r="769">
          <cell r="C769" t="str">
            <v>MRS JE STEVENSON</v>
          </cell>
          <cell r="D769" t="str">
            <v>MIMAS SENIOR DEVEL OFFICER(ARCHIVES HUB)</v>
          </cell>
          <cell r="E769" t="str">
            <v>GRADE 7</v>
          </cell>
          <cell r="F769">
            <v>2</v>
          </cell>
          <cell r="G769">
            <v>53079.7918517988</v>
          </cell>
        </row>
        <row r="770">
          <cell r="C770" t="str">
            <v>MR NM SHRYANE</v>
          </cell>
          <cell r="D770" t="str">
            <v>RES FELLOW &amp; ASSIST TO EXE DIRECTOR(ISC)</v>
          </cell>
          <cell r="E770" t="str">
            <v>GRADE 7</v>
          </cell>
          <cell r="F770">
            <v>2</v>
          </cell>
          <cell r="G770">
            <v>53079.7918517988</v>
          </cell>
        </row>
        <row r="771">
          <cell r="C771" t="str">
            <v>MISS LH SHAW</v>
          </cell>
          <cell r="D771" t="str">
            <v>MIMAS SEN DEV OFFICER (LEARNING&amp;TEACHING</v>
          </cell>
          <cell r="E771" t="str">
            <v>GRADE 7</v>
          </cell>
          <cell r="F771">
            <v>2</v>
          </cell>
          <cell r="G771">
            <v>53079.7918517988</v>
          </cell>
        </row>
        <row r="772">
          <cell r="C772" t="str">
            <v>MR AC PRIEST</v>
          </cell>
          <cell r="D772" t="str">
            <v>MIMAS SENIOR DEVELOPMENT OFFICER</v>
          </cell>
          <cell r="E772" t="str">
            <v>GRADE 7</v>
          </cell>
          <cell r="F772">
            <v>2</v>
          </cell>
          <cell r="G772">
            <v>53079.7918517988</v>
          </cell>
        </row>
        <row r="773">
          <cell r="C773" t="str">
            <v>DR A IRVING</v>
          </cell>
          <cell r="D773" t="str">
            <v>RCUK ACADEMIC FELL (SOCIAL ANTHROPOLOGY)</v>
          </cell>
          <cell r="E773" t="str">
            <v>GRADE 7</v>
          </cell>
          <cell r="F773">
            <v>1</v>
          </cell>
          <cell r="G773">
            <v>52996.339891798802</v>
          </cell>
        </row>
        <row r="774">
          <cell r="C774" t="str">
            <v>DR ES MAYTORENA-SANCHEZ</v>
          </cell>
          <cell r="D774" t="str">
            <v>LECTURER CONSTRUCTION PROJECT MGT</v>
          </cell>
          <cell r="E774" t="str">
            <v>GRADE 7</v>
          </cell>
          <cell r="F774">
            <v>1</v>
          </cell>
          <cell r="G774">
            <v>52268.98030123621</v>
          </cell>
        </row>
        <row r="775">
          <cell r="C775" t="str">
            <v>MISS A MCLACHLAN</v>
          </cell>
          <cell r="D775" t="str">
            <v>MODERN LANGUAGES TEACHING FELLOW</v>
          </cell>
          <cell r="E775" t="str">
            <v>GRADE 7</v>
          </cell>
          <cell r="F775">
            <v>1</v>
          </cell>
          <cell r="G775">
            <v>52268.98030123621</v>
          </cell>
        </row>
        <row r="776">
          <cell r="C776" t="str">
            <v>MS C DYSON</v>
          </cell>
          <cell r="D776" t="str">
            <v>eLearning Manager</v>
          </cell>
          <cell r="E776" t="str">
            <v>GRADE 7</v>
          </cell>
          <cell r="F776">
            <v>1</v>
          </cell>
          <cell r="G776">
            <v>52268.98030123621</v>
          </cell>
        </row>
        <row r="777">
          <cell r="C777" t="str">
            <v>MRS NJ WILLIAMS</v>
          </cell>
          <cell r="D777" t="str">
            <v>MIMAS SENIOR DEVELOPMENT OFFICER -ISIWOK</v>
          </cell>
          <cell r="E777" t="str">
            <v>GRADE 7</v>
          </cell>
          <cell r="F777">
            <v>1</v>
          </cell>
          <cell r="G777">
            <v>52268.98030123621</v>
          </cell>
        </row>
        <row r="778">
          <cell r="C778" t="str">
            <v>DR TS HANLEY</v>
          </cell>
          <cell r="D778" t="str">
            <v>LECTURER IN COUNSELLING</v>
          </cell>
          <cell r="E778" t="str">
            <v>GRADE 7</v>
          </cell>
          <cell r="F778">
            <v>1</v>
          </cell>
          <cell r="G778">
            <v>52268.98030123621</v>
          </cell>
        </row>
        <row r="779">
          <cell r="C779" t="str">
            <v>DR PD HUGHES</v>
          </cell>
          <cell r="D779" t="str">
            <v>LECTURER IN PHYSICAL GEOGRAPHY</v>
          </cell>
          <cell r="E779" t="str">
            <v>GRADE 7</v>
          </cell>
          <cell r="F779">
            <v>1</v>
          </cell>
          <cell r="G779">
            <v>52268.98030123621</v>
          </cell>
        </row>
        <row r="780">
          <cell r="C780" t="str">
            <v>MS DO D'ARCY</v>
          </cell>
          <cell r="D780" t="str">
            <v>MANAGER CAREER MANAGEMENT SERVICES</v>
          </cell>
          <cell r="E780" t="str">
            <v>GRADE 7</v>
          </cell>
          <cell r="F780">
            <v>1</v>
          </cell>
          <cell r="G780">
            <v>52268.98030123621</v>
          </cell>
        </row>
        <row r="781">
          <cell r="C781" t="str">
            <v>DR JH STELMA</v>
          </cell>
          <cell r="D781" t="str">
            <v>LECTURER (TESOL)</v>
          </cell>
          <cell r="E781" t="str">
            <v>GRADE 7</v>
          </cell>
          <cell r="F781">
            <v>1</v>
          </cell>
          <cell r="G781">
            <v>52268.98030123621</v>
          </cell>
        </row>
        <row r="782">
          <cell r="C782" t="str">
            <v>DR I ABOSAG</v>
          </cell>
          <cell r="D782" t="str">
            <v>LECTURER INTERNAT MARKETING &amp; MGT</v>
          </cell>
          <cell r="E782" t="str">
            <v>GRADE 7</v>
          </cell>
          <cell r="F782">
            <v>1</v>
          </cell>
          <cell r="G782">
            <v>52268.98030123621</v>
          </cell>
        </row>
        <row r="783">
          <cell r="C783" t="str">
            <v>DR CEJ ABELL</v>
          </cell>
          <cell r="D783" t="str">
            <v>Lecturer in Philosophy</v>
          </cell>
          <cell r="E783" t="str">
            <v>GRADE 7</v>
          </cell>
          <cell r="F783">
            <v>1</v>
          </cell>
          <cell r="G783">
            <v>52268.98030123621</v>
          </cell>
        </row>
        <row r="784">
          <cell r="C784" t="str">
            <v>DR AL RAFFERTY</v>
          </cell>
          <cell r="D784" t="str">
            <v>POSTDOCTORAL RESEARCH FELLOW</v>
          </cell>
          <cell r="E784" t="str">
            <v>GRADE 7</v>
          </cell>
          <cell r="F784">
            <v>1</v>
          </cell>
          <cell r="G784">
            <v>52268.98030123621</v>
          </cell>
        </row>
        <row r="785">
          <cell r="C785" t="str">
            <v>DR M BEHAR</v>
          </cell>
          <cell r="D785" t="str">
            <v>PEARS LECTURER ISRAELI / MIDDLE EASTERN</v>
          </cell>
          <cell r="E785" t="str">
            <v>GRADE 7</v>
          </cell>
          <cell r="F785">
            <v>1</v>
          </cell>
          <cell r="G785">
            <v>52268.98030123621</v>
          </cell>
        </row>
        <row r="786">
          <cell r="C786" t="str">
            <v>MISS CA RHODES</v>
          </cell>
          <cell r="D786" t="str">
            <v>Research Fellow in Ethics of Law</v>
          </cell>
          <cell r="E786" t="str">
            <v>GRADE 7</v>
          </cell>
          <cell r="F786">
            <v>1</v>
          </cell>
          <cell r="G786">
            <v>52268.98030123621</v>
          </cell>
        </row>
        <row r="787">
          <cell r="C787" t="str">
            <v>DR J PATTISON</v>
          </cell>
          <cell r="D787" t="str">
            <v>Lecturer in International Politics</v>
          </cell>
          <cell r="E787" t="str">
            <v>GRADE 7</v>
          </cell>
          <cell r="F787">
            <v>1</v>
          </cell>
          <cell r="G787">
            <v>52268.98030123621</v>
          </cell>
        </row>
        <row r="788">
          <cell r="C788" t="str">
            <v>DR F KITAGAWA</v>
          </cell>
          <cell r="D788" t="str">
            <v>Lecturer in Enterprise Studies</v>
          </cell>
          <cell r="E788" t="str">
            <v>GRADE 7</v>
          </cell>
          <cell r="F788">
            <v>1</v>
          </cell>
          <cell r="G788">
            <v>52268.98030123621</v>
          </cell>
        </row>
        <row r="789">
          <cell r="C789" t="str">
            <v>MR GA CHARNOCK</v>
          </cell>
          <cell r="D789" t="str">
            <v>LECTURER IN POLITICS</v>
          </cell>
          <cell r="E789" t="str">
            <v>GRADE 7</v>
          </cell>
          <cell r="F789">
            <v>1</v>
          </cell>
          <cell r="G789">
            <v>52010.635364109068</v>
          </cell>
        </row>
        <row r="790">
          <cell r="C790" t="str">
            <v>MR PN BARRY</v>
          </cell>
          <cell r="D790" t="str">
            <v>TEACHING FELLOW DEVELOPMENT MANAGEMENT</v>
          </cell>
          <cell r="E790" t="str">
            <v>GRADE 7</v>
          </cell>
          <cell r="F790">
            <v>1</v>
          </cell>
          <cell r="G790">
            <v>52010.635364109068</v>
          </cell>
        </row>
        <row r="791">
          <cell r="C791" t="str">
            <v>DR MC HIND</v>
          </cell>
          <cell r="D791" t="str">
            <v>LECTURER IN ARCHAEOLOGY</v>
          </cell>
          <cell r="E791" t="str">
            <v>GRADE 7</v>
          </cell>
          <cell r="F791">
            <v>1</v>
          </cell>
          <cell r="G791">
            <v>52010.635364109068</v>
          </cell>
        </row>
        <row r="792">
          <cell r="C792" t="str">
            <v>DR RE PHILLIPS</v>
          </cell>
          <cell r="D792" t="str">
            <v>LECTURER</v>
          </cell>
          <cell r="E792" t="str">
            <v>GRADE 7</v>
          </cell>
          <cell r="F792">
            <v>1</v>
          </cell>
          <cell r="G792">
            <v>51653.438596800006</v>
          </cell>
        </row>
        <row r="793">
          <cell r="C793" t="str">
            <v>MRS L DALY</v>
          </cell>
          <cell r="D793" t="str">
            <v>RESEARCH BUSINESS MANAGER</v>
          </cell>
          <cell r="E793" t="str">
            <v>GRADE 7</v>
          </cell>
          <cell r="F793">
            <v>1</v>
          </cell>
          <cell r="G793">
            <v>51653.438596800006</v>
          </cell>
        </row>
        <row r="794">
          <cell r="C794" t="str">
            <v>DR E CLARK</v>
          </cell>
          <cell r="D794" t="str">
            <v>FELLOW IN HEALTH MANAGEMENT</v>
          </cell>
          <cell r="E794" t="str">
            <v>GRADE 7</v>
          </cell>
          <cell r="F794">
            <v>1</v>
          </cell>
          <cell r="G794">
            <v>51653.438596800006</v>
          </cell>
        </row>
        <row r="795">
          <cell r="C795" t="str">
            <v>DR IM BRASSINGTON</v>
          </cell>
          <cell r="D795" t="str">
            <v>Lecturer in Bioethics and Medical Law</v>
          </cell>
          <cell r="E795" t="str">
            <v>GRADE 7</v>
          </cell>
          <cell r="F795">
            <v>1</v>
          </cell>
          <cell r="G795">
            <v>51627.329231401192</v>
          </cell>
        </row>
        <row r="796">
          <cell r="C796" t="str">
            <v>DR JG CARTER</v>
          </cell>
          <cell r="D796" t="str">
            <v>RESEARCH FELLOW (CLIMATE CHANGES CITIES)</v>
          </cell>
          <cell r="E796" t="str">
            <v>GRADE 7</v>
          </cell>
          <cell r="F796">
            <v>2</v>
          </cell>
          <cell r="G796">
            <v>51489.292301236208</v>
          </cell>
        </row>
        <row r="797">
          <cell r="C797" t="str">
            <v>DR J COGGON</v>
          </cell>
          <cell r="D797" t="str">
            <v>RESEARCH FELLOW INTERDISC BIOETHICS</v>
          </cell>
          <cell r="E797" t="str">
            <v>GRADE 7</v>
          </cell>
          <cell r="F797">
            <v>2</v>
          </cell>
          <cell r="G797">
            <v>51489.292301236201</v>
          </cell>
        </row>
        <row r="798">
          <cell r="C798" t="str">
            <v>MISS VA HIGGINS</v>
          </cell>
          <cell r="D798" t="str">
            <v>RESEARCH FELLOW</v>
          </cell>
          <cell r="E798" t="str">
            <v>GRADE 7</v>
          </cell>
          <cell r="F798">
            <v>0.9</v>
          </cell>
          <cell r="G798">
            <v>51125.405137332004</v>
          </cell>
        </row>
        <row r="799">
          <cell r="C799" t="str">
            <v>DR D KEELING</v>
          </cell>
          <cell r="D799" t="str">
            <v>LECTURER IN MARKETING</v>
          </cell>
          <cell r="E799" t="str">
            <v>GRADE 7</v>
          </cell>
          <cell r="F799">
            <v>1</v>
          </cell>
          <cell r="G799">
            <v>51073.222107591995</v>
          </cell>
        </row>
        <row r="800">
          <cell r="C800" t="str">
            <v>MS J RIGBY</v>
          </cell>
          <cell r="D800" t="str">
            <v>MIMAS SEN DEV OFFICER (ENHANCEMENTS)</v>
          </cell>
          <cell r="E800" t="str">
            <v>GRADE 7</v>
          </cell>
          <cell r="F800">
            <v>5</v>
          </cell>
          <cell r="G800">
            <v>50935.729552688652</v>
          </cell>
        </row>
        <row r="801">
          <cell r="C801" t="str">
            <v>DR JM MCGONAGLE</v>
          </cell>
          <cell r="D801" t="str">
            <v>LECTURER IN CULT. STU. FRENCH-SPEAKING</v>
          </cell>
          <cell r="E801" t="str">
            <v>GRADE 7</v>
          </cell>
          <cell r="F801">
            <v>1</v>
          </cell>
          <cell r="G801">
            <v>50723.130120653695</v>
          </cell>
        </row>
        <row r="802">
          <cell r="C802" t="str">
            <v>DR D GAGLIARDI</v>
          </cell>
          <cell r="D802" t="str">
            <v>RESEARCH FELLOW</v>
          </cell>
          <cell r="E802" t="str">
            <v>GRADE 7</v>
          </cell>
          <cell r="F802">
            <v>1</v>
          </cell>
          <cell r="G802">
            <v>50723.130120653695</v>
          </cell>
        </row>
        <row r="803">
          <cell r="C803" t="str">
            <v>DR CWK GREIFFENHAGEN</v>
          </cell>
          <cell r="D803" t="str">
            <v>SIMON RESEARCH FELLOW (SOCIOLOGY)</v>
          </cell>
          <cell r="E803" t="str">
            <v>GRADE 7</v>
          </cell>
          <cell r="F803">
            <v>1</v>
          </cell>
          <cell r="G803">
            <v>50723.130120653695</v>
          </cell>
        </row>
        <row r="804">
          <cell r="C804" t="str">
            <v>MRS C CROFT</v>
          </cell>
          <cell r="D804" t="str">
            <v>TAUGHT PROGRAMMES MANAGER</v>
          </cell>
          <cell r="E804" t="str">
            <v>GRADE 7</v>
          </cell>
          <cell r="F804">
            <v>1</v>
          </cell>
          <cell r="G804">
            <v>50723.130120653695</v>
          </cell>
        </row>
        <row r="805">
          <cell r="C805" t="str">
            <v>DR E UYARRA</v>
          </cell>
          <cell r="D805" t="str">
            <v>RESEARCH FELLOW</v>
          </cell>
          <cell r="E805" t="str">
            <v>GRADE 7</v>
          </cell>
          <cell r="F805">
            <v>1</v>
          </cell>
          <cell r="G805">
            <v>50723.130120653695</v>
          </cell>
        </row>
        <row r="806">
          <cell r="C806" t="str">
            <v>MS D LYSSIMACHOU</v>
          </cell>
          <cell r="D806" t="str">
            <v>TEACHING FELLOW</v>
          </cell>
          <cell r="E806" t="str">
            <v>GRADE 7</v>
          </cell>
          <cell r="F806">
            <v>1</v>
          </cell>
          <cell r="G806">
            <v>50723.130120653695</v>
          </cell>
        </row>
        <row r="807">
          <cell r="C807" t="str">
            <v>DR M BARANOWSKI</v>
          </cell>
          <cell r="D807" t="str">
            <v>LECTURER IN ENGLISH SOCIOLINGUISTICS</v>
          </cell>
          <cell r="E807" t="str">
            <v>GRADE 7</v>
          </cell>
          <cell r="F807">
            <v>1</v>
          </cell>
          <cell r="G807">
            <v>50723.130120653695</v>
          </cell>
        </row>
        <row r="808">
          <cell r="C808" t="str">
            <v>DR A TIMMING</v>
          </cell>
          <cell r="D808" t="str">
            <v>Lecturer in Human Resource Management</v>
          </cell>
          <cell r="E808" t="str">
            <v>GRADE 7</v>
          </cell>
          <cell r="F808">
            <v>1</v>
          </cell>
          <cell r="G808">
            <v>50723.130120653695</v>
          </cell>
        </row>
        <row r="809">
          <cell r="C809" t="str">
            <v>DR A SAVOIA</v>
          </cell>
          <cell r="D809" t="str">
            <v>Lecturer in Development Economics</v>
          </cell>
          <cell r="E809" t="str">
            <v>GRADE 7</v>
          </cell>
          <cell r="F809">
            <v>1</v>
          </cell>
          <cell r="G809">
            <v>50723.130120653695</v>
          </cell>
        </row>
        <row r="810">
          <cell r="C810" t="str">
            <v>DR P DESYLLAS</v>
          </cell>
          <cell r="D810" t="str">
            <v>LECTURER</v>
          </cell>
          <cell r="E810" t="str">
            <v>GRADE 7</v>
          </cell>
          <cell r="F810">
            <v>1</v>
          </cell>
          <cell r="G810">
            <v>50723.130120653695</v>
          </cell>
        </row>
        <row r="811">
          <cell r="C811" t="str">
            <v>DR MR SALEHNEJAD</v>
          </cell>
          <cell r="D811" t="str">
            <v>TEACHING FELLOW IN BUSINESS ECONOMICS</v>
          </cell>
          <cell r="E811" t="str">
            <v>GRADE 7</v>
          </cell>
          <cell r="F811">
            <v>1</v>
          </cell>
          <cell r="G811">
            <v>50723.130120653695</v>
          </cell>
        </row>
        <row r="812">
          <cell r="C812" t="str">
            <v>DR A HARRIS</v>
          </cell>
          <cell r="D812" t="str">
            <v>Lecturer in Geography (GIS)</v>
          </cell>
          <cell r="E812" t="str">
            <v>GRADE 7</v>
          </cell>
          <cell r="F812">
            <v>1</v>
          </cell>
          <cell r="G812">
            <v>50723.130120653695</v>
          </cell>
        </row>
        <row r="813">
          <cell r="C813" t="str">
            <v>DR AJ GUNZ</v>
          </cell>
          <cell r="D813" t="str">
            <v>LECTURER IN MARKETING</v>
          </cell>
          <cell r="E813" t="str">
            <v>GRADE 7</v>
          </cell>
          <cell r="F813">
            <v>1</v>
          </cell>
          <cell r="G813">
            <v>50723.130120653695</v>
          </cell>
        </row>
        <row r="814">
          <cell r="C814" t="str">
            <v>MRS S GARSIDE</v>
          </cell>
          <cell r="D814" t="str">
            <v>LECTURER IN HEBREW STUDIES</v>
          </cell>
          <cell r="E814" t="str">
            <v>GRADE 7</v>
          </cell>
          <cell r="F814">
            <v>1</v>
          </cell>
          <cell r="G814">
            <v>50472.46968277001</v>
          </cell>
        </row>
        <row r="815">
          <cell r="C815" t="str">
            <v>MRS M KIPLING</v>
          </cell>
          <cell r="D815" t="str">
            <v>Directorate and Projects Manager</v>
          </cell>
          <cell r="E815" t="str">
            <v>GRADE 7</v>
          </cell>
          <cell r="F815">
            <v>0.9</v>
          </cell>
          <cell r="G815">
            <v>50370.538188645907</v>
          </cell>
        </row>
        <row r="816">
          <cell r="C816" t="str">
            <v>DR D LYNOTT</v>
          </cell>
          <cell r="D816" t="str">
            <v>Lecturer in Human-Comp Interaction</v>
          </cell>
          <cell r="E816" t="str">
            <v>GRADE 7</v>
          </cell>
          <cell r="F816">
            <v>1</v>
          </cell>
          <cell r="G816">
            <v>50301.5352006537</v>
          </cell>
        </row>
        <row r="817">
          <cell r="C817" t="str">
            <v>MS SE DEVANEY</v>
          </cell>
          <cell r="D817" t="str">
            <v>LECTURER</v>
          </cell>
          <cell r="E817" t="str">
            <v>GRADE 7</v>
          </cell>
          <cell r="F817">
            <v>1</v>
          </cell>
          <cell r="G817">
            <v>50199.160105821298</v>
          </cell>
        </row>
        <row r="818">
          <cell r="C818" t="str">
            <v>DR PJE SCHAMMO</v>
          </cell>
          <cell r="D818" t="str">
            <v>LECTURER IN COMPANY AND COMMERCIAL LAW</v>
          </cell>
          <cell r="E818" t="str">
            <v>GRADE 7</v>
          </cell>
          <cell r="F818">
            <v>1</v>
          </cell>
          <cell r="G818">
            <v>50199.009694821296</v>
          </cell>
        </row>
        <row r="819">
          <cell r="C819" t="str">
            <v>MR J STYLES</v>
          </cell>
          <cell r="D819" t="str">
            <v>ENTERPRISE LECTURER</v>
          </cell>
          <cell r="E819" t="str">
            <v>GRADE 7</v>
          </cell>
          <cell r="F819">
            <v>1</v>
          </cell>
          <cell r="G819">
            <v>50121.085180800008</v>
          </cell>
        </row>
        <row r="820">
          <cell r="C820" t="str">
            <v>MISS A ALGHRANI</v>
          </cell>
          <cell r="D820" t="str">
            <v>Research Fellow</v>
          </cell>
          <cell r="E820" t="str">
            <v>GRADE 7</v>
          </cell>
          <cell r="F820">
            <v>2</v>
          </cell>
          <cell r="G820">
            <v>49943.442120653701</v>
          </cell>
        </row>
        <row r="821">
          <cell r="C821" t="str">
            <v>MR N ALLEN</v>
          </cell>
          <cell r="D821" t="str">
            <v>Lecturer (Law)</v>
          </cell>
          <cell r="E821" t="str">
            <v>GRADE 7</v>
          </cell>
          <cell r="F821">
            <v>2</v>
          </cell>
          <cell r="G821">
            <v>49692.781682770001</v>
          </cell>
        </row>
        <row r="822">
          <cell r="C822" t="str">
            <v>DR AM DE SOUZA TORRESAN</v>
          </cell>
          <cell r="D822" t="str">
            <v>Lecturer in Visual Anthropology</v>
          </cell>
          <cell r="E822" t="str">
            <v>GRADE 7</v>
          </cell>
          <cell r="F822">
            <v>1</v>
          </cell>
          <cell r="G822">
            <v>49525.500386543994</v>
          </cell>
        </row>
        <row r="823">
          <cell r="C823" t="str">
            <v>MR JMF TARAWNEH</v>
          </cell>
          <cell r="D823" t="str">
            <v>Lecturer in IP and  Commercial Law</v>
          </cell>
          <cell r="E823" t="str">
            <v>GRADE 7</v>
          </cell>
          <cell r="F823">
            <v>1</v>
          </cell>
          <cell r="G823">
            <v>49370.242003152001</v>
          </cell>
        </row>
        <row r="824">
          <cell r="C824" t="str">
            <v>DR AK GOATMAN</v>
          </cell>
          <cell r="D824" t="str">
            <v>Lecturer (Teaching Focused)</v>
          </cell>
          <cell r="E824" t="str">
            <v>GRADE 7</v>
          </cell>
          <cell r="F824">
            <v>1</v>
          </cell>
          <cell r="G824">
            <v>49223.310218401195</v>
          </cell>
        </row>
        <row r="825">
          <cell r="C825" t="str">
            <v>MRS L SAMBERG</v>
          </cell>
          <cell r="D825" t="str">
            <v>Alumni Relations Manager</v>
          </cell>
          <cell r="E825" t="str">
            <v>GRADE 7</v>
          </cell>
          <cell r="F825">
            <v>1</v>
          </cell>
          <cell r="G825">
            <v>49223.310218401195</v>
          </cell>
        </row>
        <row r="826">
          <cell r="C826" t="str">
            <v>DR HC KNOX</v>
          </cell>
          <cell r="D826" t="str">
            <v>Research Fellow (CRESC)</v>
          </cell>
          <cell r="E826" t="str">
            <v>GRADE 7</v>
          </cell>
          <cell r="F826">
            <v>1</v>
          </cell>
          <cell r="G826">
            <v>49223.310218401195</v>
          </cell>
        </row>
        <row r="827">
          <cell r="C827" t="str">
            <v>MS JS HUGHES</v>
          </cell>
          <cell r="D827" t="str">
            <v>LECTURER IN APPLIED THEATRE</v>
          </cell>
          <cell r="E827" t="str">
            <v>GRADE 7</v>
          </cell>
          <cell r="F827">
            <v>1</v>
          </cell>
          <cell r="G827">
            <v>49223.310218401195</v>
          </cell>
        </row>
        <row r="828">
          <cell r="C828" t="str">
            <v>MS LM IRISH</v>
          </cell>
          <cell r="D828" t="str">
            <v>Assistant eLearning Manager</v>
          </cell>
          <cell r="E828" t="str">
            <v>GRADE 7</v>
          </cell>
          <cell r="F828">
            <v>1</v>
          </cell>
          <cell r="G828">
            <v>49223.310218401195</v>
          </cell>
        </row>
        <row r="829">
          <cell r="C829" t="str">
            <v>DR Y NUGROHO</v>
          </cell>
          <cell r="D829" t="str">
            <v>Hallsworth Research Fellow</v>
          </cell>
          <cell r="E829" t="str">
            <v>GRADE 7</v>
          </cell>
          <cell r="F829">
            <v>1</v>
          </cell>
          <cell r="G829">
            <v>49223.310218401195</v>
          </cell>
        </row>
        <row r="830">
          <cell r="C830" t="str">
            <v>MS NR FINNEY</v>
          </cell>
          <cell r="D830" t="str">
            <v>Hallsworth Research Fellow</v>
          </cell>
          <cell r="E830" t="str">
            <v>GRADE 7</v>
          </cell>
          <cell r="F830">
            <v>1</v>
          </cell>
          <cell r="G830">
            <v>49223.310218401195</v>
          </cell>
        </row>
        <row r="831">
          <cell r="C831" t="str">
            <v>DR N MOORE</v>
          </cell>
          <cell r="D831" t="str">
            <v>RESEARCH ASSOCIATE (CRESC)</v>
          </cell>
          <cell r="E831" t="str">
            <v>GRADE 7</v>
          </cell>
          <cell r="F831">
            <v>1</v>
          </cell>
          <cell r="G831">
            <v>49223.310218401195</v>
          </cell>
        </row>
        <row r="832">
          <cell r="C832" t="str">
            <v>DR S VENKATESAN</v>
          </cell>
          <cell r="D832" t="str">
            <v>Lecturer in Social Anthropology</v>
          </cell>
          <cell r="E832" t="str">
            <v>GRADE 7</v>
          </cell>
          <cell r="F832">
            <v>1</v>
          </cell>
          <cell r="G832">
            <v>49223.310218401195</v>
          </cell>
        </row>
        <row r="833">
          <cell r="C833" t="str">
            <v>DR R SPENCER</v>
          </cell>
          <cell r="D833" t="str">
            <v>LECTURER</v>
          </cell>
          <cell r="E833" t="str">
            <v>GRADE 7</v>
          </cell>
          <cell r="F833">
            <v>1</v>
          </cell>
          <cell r="G833">
            <v>49223.310218401195</v>
          </cell>
        </row>
        <row r="834">
          <cell r="C834" t="str">
            <v>MISS G ULPH</v>
          </cell>
          <cell r="D834" t="str">
            <v>Lecturer (Law)</v>
          </cell>
          <cell r="E834" t="str">
            <v>GRADE 7</v>
          </cell>
          <cell r="F834">
            <v>1</v>
          </cell>
          <cell r="G834">
            <v>49223.310218401195</v>
          </cell>
        </row>
        <row r="835">
          <cell r="C835" t="str">
            <v>DR NET FERREIRA</v>
          </cell>
          <cell r="D835" t="str">
            <v>LECTURER IN LAW</v>
          </cell>
          <cell r="E835" t="str">
            <v>GRADE 7</v>
          </cell>
          <cell r="F835">
            <v>1</v>
          </cell>
          <cell r="G835">
            <v>49223.310218401195</v>
          </cell>
        </row>
        <row r="836">
          <cell r="C836" t="str">
            <v>DR K ARVANITIS</v>
          </cell>
          <cell r="D836" t="str">
            <v>LECTURER IN MUSEOLOGY</v>
          </cell>
          <cell r="E836" t="str">
            <v>GRADE 7</v>
          </cell>
          <cell r="F836">
            <v>1</v>
          </cell>
          <cell r="G836">
            <v>49223.310218401195</v>
          </cell>
        </row>
        <row r="837">
          <cell r="C837" t="str">
            <v>DR NJ TURNBULL</v>
          </cell>
          <cell r="D837" t="str">
            <v>Lecturer in Social Policy</v>
          </cell>
          <cell r="E837" t="str">
            <v>GRADE 7</v>
          </cell>
          <cell r="F837">
            <v>1</v>
          </cell>
          <cell r="G837">
            <v>49223.310218401195</v>
          </cell>
        </row>
        <row r="838">
          <cell r="C838" t="str">
            <v>DR CM MASTERS</v>
          </cell>
          <cell r="D838" t="str">
            <v>Lecturer in International Politics</v>
          </cell>
          <cell r="E838" t="str">
            <v>GRADE 7</v>
          </cell>
          <cell r="F838">
            <v>1</v>
          </cell>
          <cell r="G838">
            <v>49223.310218401195</v>
          </cell>
        </row>
        <row r="839">
          <cell r="C839" t="str">
            <v>MS C BOOTH</v>
          </cell>
          <cell r="D839" t="str">
            <v>Assistant eLearning Manager</v>
          </cell>
          <cell r="E839" t="str">
            <v>GRADE 7</v>
          </cell>
          <cell r="F839">
            <v>1</v>
          </cell>
          <cell r="G839">
            <v>49223.310218401195</v>
          </cell>
        </row>
        <row r="840">
          <cell r="C840" t="str">
            <v>DR S KINSELLA</v>
          </cell>
          <cell r="D840" t="str">
            <v>Lecturer in Japanese Studies</v>
          </cell>
          <cell r="E840" t="str">
            <v>GRADE 7</v>
          </cell>
          <cell r="F840">
            <v>1</v>
          </cell>
          <cell r="G840">
            <v>49223.310218401195</v>
          </cell>
        </row>
        <row r="841">
          <cell r="C841" t="str">
            <v>MISS B HANNEY</v>
          </cell>
          <cell r="D841" t="str">
            <v>Learning and Development Leader</v>
          </cell>
          <cell r="E841" t="str">
            <v>GRADE 7</v>
          </cell>
          <cell r="F841">
            <v>1</v>
          </cell>
          <cell r="G841">
            <v>49223.310218401195</v>
          </cell>
        </row>
        <row r="842">
          <cell r="C842" t="str">
            <v>DR GW EVATT</v>
          </cell>
          <cell r="D842" t="str">
            <v>KNOWLEDGE TRANSFER FELLOW</v>
          </cell>
          <cell r="E842" t="str">
            <v>GRADE 7</v>
          </cell>
          <cell r="F842">
            <v>1</v>
          </cell>
          <cell r="G842">
            <v>49223.310218401195</v>
          </cell>
        </row>
        <row r="843">
          <cell r="C843" t="str">
            <v>DR E SCHLEEF</v>
          </cell>
          <cell r="D843" t="str">
            <v>LECTURER</v>
          </cell>
          <cell r="E843" t="str">
            <v>GRADE 7</v>
          </cell>
          <cell r="F843">
            <v>1</v>
          </cell>
          <cell r="G843">
            <v>49223.310218401195</v>
          </cell>
        </row>
        <row r="844">
          <cell r="C844" t="str">
            <v>DR MB LOMBARD</v>
          </cell>
          <cell r="D844" t="str">
            <v>Hallsworth Research Fellow</v>
          </cell>
          <cell r="E844" t="str">
            <v>GRADE 7</v>
          </cell>
          <cell r="F844">
            <v>1</v>
          </cell>
          <cell r="G844">
            <v>49223.310218401195</v>
          </cell>
        </row>
        <row r="845">
          <cell r="C845" t="str">
            <v>DR JH KOSKINEN</v>
          </cell>
          <cell r="D845" t="str">
            <v>Lecturer in Social Statistics</v>
          </cell>
          <cell r="E845" t="str">
            <v>GRADE 7</v>
          </cell>
          <cell r="F845">
            <v>1</v>
          </cell>
          <cell r="G845">
            <v>49223.310218401195</v>
          </cell>
        </row>
        <row r="846">
          <cell r="C846" t="str">
            <v>DR C GOODLAD</v>
          </cell>
          <cell r="D846" t="str">
            <v>Lecturer in Education</v>
          </cell>
          <cell r="E846" t="str">
            <v>GRADE 7</v>
          </cell>
          <cell r="F846">
            <v>1</v>
          </cell>
          <cell r="G846">
            <v>49223.310218401195</v>
          </cell>
        </row>
        <row r="847">
          <cell r="C847" t="str">
            <v>DR GP TAMPUBOLON</v>
          </cell>
          <cell r="D847" t="str">
            <v>RESEARCH FELLOW (ISC)</v>
          </cell>
          <cell r="E847" t="str">
            <v>GRADE 7</v>
          </cell>
          <cell r="F847">
            <v>1</v>
          </cell>
          <cell r="G847">
            <v>48631.637660448003</v>
          </cell>
        </row>
        <row r="848">
          <cell r="C848" t="str">
            <v>DR LA CREWE</v>
          </cell>
          <cell r="D848" t="str">
            <v>Lecturer in Archaeology</v>
          </cell>
          <cell r="E848" t="str">
            <v>GRADE 7</v>
          </cell>
          <cell r="F848">
            <v>2</v>
          </cell>
          <cell r="G848">
            <v>48443.622218401193</v>
          </cell>
        </row>
        <row r="849">
          <cell r="C849" t="str">
            <v>MISS JM LAMBERT</v>
          </cell>
          <cell r="D849" t="str">
            <v>MIMAS PROJECT COORDINATOR</v>
          </cell>
          <cell r="E849" t="str">
            <v>GRADE 7</v>
          </cell>
          <cell r="F849">
            <v>3</v>
          </cell>
          <cell r="G849">
            <v>48145.461557469403</v>
          </cell>
        </row>
        <row r="850">
          <cell r="C850" t="str">
            <v>DR M OBEID</v>
          </cell>
          <cell r="D850" t="str">
            <v>LECTURER IN SOCIAL ANTHROPOLOGY</v>
          </cell>
          <cell r="E850" t="str">
            <v>GRADE 7</v>
          </cell>
          <cell r="F850">
            <v>1</v>
          </cell>
          <cell r="G850">
            <v>48088.548885156</v>
          </cell>
        </row>
        <row r="851">
          <cell r="C851" t="str">
            <v>DR HH MALCOMSON</v>
          </cell>
          <cell r="D851" t="str">
            <v>Lecturer (TF) in Ethnomusicology</v>
          </cell>
          <cell r="E851" t="str">
            <v>GRADE 7</v>
          </cell>
          <cell r="F851">
            <v>1</v>
          </cell>
          <cell r="G851">
            <v>48088.548885156</v>
          </cell>
        </row>
        <row r="852">
          <cell r="C852" t="str">
            <v>DR DH CHAI</v>
          </cell>
          <cell r="D852" t="str">
            <v>LECTURER IN STRATEGY &amp; BUSINESS ECONOMIC</v>
          </cell>
          <cell r="E852" t="str">
            <v>GRADE 7</v>
          </cell>
          <cell r="F852">
            <v>1</v>
          </cell>
          <cell r="G852">
            <v>47836.402131551993</v>
          </cell>
        </row>
        <row r="853">
          <cell r="C853" t="str">
            <v>MISS SA ALBUTT</v>
          </cell>
          <cell r="D853" t="str">
            <v>Research Strategy Manager</v>
          </cell>
          <cell r="E853" t="str">
            <v>GRADE 7</v>
          </cell>
          <cell r="F853">
            <v>1</v>
          </cell>
          <cell r="G853">
            <v>47794.990681821298</v>
          </cell>
        </row>
        <row r="854">
          <cell r="C854" t="str">
            <v>DR ND SAVIO</v>
          </cell>
          <cell r="D854" t="str">
            <v>LECTURER IN OPERATIONS MANAGEMENT</v>
          </cell>
          <cell r="E854" t="str">
            <v>GRADE 7</v>
          </cell>
          <cell r="F854">
            <v>1</v>
          </cell>
          <cell r="G854">
            <v>47794.990681821298</v>
          </cell>
        </row>
        <row r="855">
          <cell r="C855" t="str">
            <v>DR CJ GODDEN</v>
          </cell>
          <cell r="D855" t="str">
            <v>TEACHING FELLOW IN ECONOMIC HISTORY</v>
          </cell>
          <cell r="E855" t="str">
            <v>GRADE 7</v>
          </cell>
          <cell r="F855">
            <v>1</v>
          </cell>
          <cell r="G855">
            <v>47794.990681821298</v>
          </cell>
        </row>
        <row r="856">
          <cell r="C856" t="str">
            <v>DR JJ ROTHWELL</v>
          </cell>
          <cell r="D856" t="str">
            <v>LECTURER IN PHYSICAL GEOGRAPHY (ENV)</v>
          </cell>
          <cell r="E856" t="str">
            <v>GRADE 7</v>
          </cell>
          <cell r="F856">
            <v>1</v>
          </cell>
          <cell r="G856">
            <v>47794.990681821298</v>
          </cell>
        </row>
        <row r="857">
          <cell r="C857" t="str">
            <v>DR GM EDWARDS</v>
          </cell>
          <cell r="D857" t="str">
            <v>LECTURER IN SOCIOLOGY</v>
          </cell>
          <cell r="E857" t="str">
            <v>GRADE 7</v>
          </cell>
          <cell r="F857">
            <v>1</v>
          </cell>
          <cell r="G857">
            <v>47794.990681821298</v>
          </cell>
        </row>
        <row r="858">
          <cell r="C858" t="str">
            <v>DR JE SJOBERG</v>
          </cell>
          <cell r="D858" t="str">
            <v>LECTURER</v>
          </cell>
          <cell r="E858" t="str">
            <v>GRADE 7</v>
          </cell>
          <cell r="F858">
            <v>1</v>
          </cell>
          <cell r="G858">
            <v>47794.990681821298</v>
          </cell>
        </row>
        <row r="859">
          <cell r="C859" t="str">
            <v>MS N YANEZ BOUZA</v>
          </cell>
          <cell r="D859" t="str">
            <v>LECTURER IN ENGLISH LANGUAUGE</v>
          </cell>
          <cell r="E859" t="str">
            <v>GRADE 7</v>
          </cell>
          <cell r="F859">
            <v>1</v>
          </cell>
          <cell r="G859">
            <v>47794.990681821298</v>
          </cell>
        </row>
        <row r="860">
          <cell r="C860" t="str">
            <v>DR KD KERR</v>
          </cell>
          <cell r="D860" t="str">
            <v>Research Associate</v>
          </cell>
          <cell r="E860" t="str">
            <v>GRADE 7</v>
          </cell>
          <cell r="F860">
            <v>1</v>
          </cell>
          <cell r="G860">
            <v>47794.990681821298</v>
          </cell>
        </row>
        <row r="861">
          <cell r="C861" t="str">
            <v>DR M PATESSIO</v>
          </cell>
          <cell r="D861" t="str">
            <v>LECTURER IN JAPANESE STUDIES</v>
          </cell>
          <cell r="E861" t="str">
            <v>GRADE 7</v>
          </cell>
          <cell r="F861">
            <v>1</v>
          </cell>
          <cell r="G861">
            <v>47794.990681821298</v>
          </cell>
        </row>
        <row r="862">
          <cell r="C862" t="str">
            <v>DR TH SMITH</v>
          </cell>
          <cell r="D862" t="str">
            <v>LECTURER IN PHILOSOPHY</v>
          </cell>
          <cell r="E862" t="str">
            <v>GRADE 7</v>
          </cell>
          <cell r="F862">
            <v>1</v>
          </cell>
          <cell r="G862">
            <v>47794.990681821298</v>
          </cell>
        </row>
        <row r="863">
          <cell r="C863" t="str">
            <v>DR JA SMITH</v>
          </cell>
          <cell r="D863" t="str">
            <v>LECTURER IN PHILOSOPHY</v>
          </cell>
          <cell r="E863" t="str">
            <v>GRADE 7</v>
          </cell>
          <cell r="F863">
            <v>1</v>
          </cell>
          <cell r="G863">
            <v>47794.990681821298</v>
          </cell>
        </row>
        <row r="864">
          <cell r="C864" t="str">
            <v>DR T BASTIA</v>
          </cell>
          <cell r="D864" t="str">
            <v>LECTURER IN URBAN DEVELOPMENT</v>
          </cell>
          <cell r="E864" t="str">
            <v>GRADE 7</v>
          </cell>
          <cell r="F864">
            <v>1</v>
          </cell>
          <cell r="G864">
            <v>47794.990681821298</v>
          </cell>
        </row>
        <row r="865">
          <cell r="C865" t="str">
            <v>DR K GILLAN</v>
          </cell>
          <cell r="D865" t="str">
            <v>LECTURER IN SOCIOLOGY</v>
          </cell>
          <cell r="E865" t="str">
            <v>GRADE 7</v>
          </cell>
          <cell r="F865">
            <v>1</v>
          </cell>
          <cell r="G865">
            <v>47794.990681821298</v>
          </cell>
        </row>
        <row r="866">
          <cell r="C866" t="str">
            <v>MR RW DYMOND-GREEN</v>
          </cell>
          <cell r="D866" t="str">
            <v>Technical Coordinator (CAIRD3)</v>
          </cell>
          <cell r="E866" t="str">
            <v>GRADE 7</v>
          </cell>
          <cell r="F866">
            <v>1</v>
          </cell>
          <cell r="G866">
            <v>47794.990681821298</v>
          </cell>
        </row>
        <row r="867">
          <cell r="C867" t="str">
            <v>DR E GRANTER</v>
          </cell>
          <cell r="D867" t="str">
            <v>Lecturer in Business Studies</v>
          </cell>
          <cell r="E867" t="str">
            <v>GRADE 7</v>
          </cell>
          <cell r="F867">
            <v>1</v>
          </cell>
          <cell r="G867">
            <v>47794.990681821298</v>
          </cell>
        </row>
        <row r="868">
          <cell r="C868" t="str">
            <v>DR CA STOCKS</v>
          </cell>
          <cell r="D868" t="str">
            <v>Lecturer in Classics and Ancient History</v>
          </cell>
          <cell r="E868" t="str">
            <v>GRADE 7</v>
          </cell>
          <cell r="F868">
            <v>1</v>
          </cell>
          <cell r="G868">
            <v>47794.990681821298</v>
          </cell>
        </row>
        <row r="869">
          <cell r="C869" t="str">
            <v>DR M BRAGANCA</v>
          </cell>
          <cell r="D869" t="str">
            <v>Lecturer in French Studies</v>
          </cell>
          <cell r="E869" t="str">
            <v>GRADE 7</v>
          </cell>
          <cell r="F869">
            <v>1</v>
          </cell>
          <cell r="G869">
            <v>47794.990681821298</v>
          </cell>
        </row>
        <row r="870">
          <cell r="C870" t="str">
            <v>DR KJC MARTIN</v>
          </cell>
          <cell r="D870" t="str">
            <v>LECTURER IN SOCIAL ANTHROPOLOGY</v>
          </cell>
          <cell r="E870" t="str">
            <v>GRADE 7</v>
          </cell>
          <cell r="F870">
            <v>1</v>
          </cell>
          <cell r="G870">
            <v>47545.799925155996</v>
          </cell>
        </row>
        <row r="871">
          <cell r="C871" t="str">
            <v>MS A JEFFERS</v>
          </cell>
          <cell r="D871" t="str">
            <v>LECTURER IN APPLIED THEATRE</v>
          </cell>
          <cell r="E871" t="str">
            <v>GRADE 7</v>
          </cell>
          <cell r="F871">
            <v>1</v>
          </cell>
          <cell r="G871">
            <v>47443.815721821295</v>
          </cell>
        </row>
        <row r="872">
          <cell r="C872" t="str">
            <v>DR V KAPOR</v>
          </cell>
          <cell r="D872" t="str">
            <v>Lecturer in French Studies</v>
          </cell>
          <cell r="E872" t="str">
            <v>GRADE 7</v>
          </cell>
          <cell r="F872">
            <v>1</v>
          </cell>
          <cell r="G872">
            <v>47361.35084358001</v>
          </cell>
        </row>
        <row r="873">
          <cell r="C873" t="str">
            <v>DR AP KARVONEN</v>
          </cell>
          <cell r="D873" t="str">
            <v>MARC RESEARCH ASSOCIATE</v>
          </cell>
          <cell r="E873" t="str">
            <v>GRADE 7</v>
          </cell>
          <cell r="F873">
            <v>2</v>
          </cell>
          <cell r="G873">
            <v>47015.302681821297</v>
          </cell>
        </row>
        <row r="874">
          <cell r="C874" t="str">
            <v>MR ALB JEDROSZ</v>
          </cell>
          <cell r="D874" t="str">
            <v>Teaching Fellow (Teach First North West)</v>
          </cell>
          <cell r="E874" t="str">
            <v>GRADE 7</v>
          </cell>
          <cell r="F874">
            <v>0.8</v>
          </cell>
          <cell r="G874">
            <v>46579.089077514</v>
          </cell>
        </row>
        <row r="875">
          <cell r="C875" t="str">
            <v>MS N TOOP</v>
          </cell>
          <cell r="D875" t="str">
            <v>SCHOOL ACCOUNTANT</v>
          </cell>
          <cell r="E875" t="str">
            <v>GRADE 7</v>
          </cell>
          <cell r="F875">
            <v>0.8</v>
          </cell>
          <cell r="G875">
            <v>45874.541431680009</v>
          </cell>
        </row>
        <row r="876">
          <cell r="C876" t="str">
            <v>MRS G CLARKE</v>
          </cell>
          <cell r="D876" t="str">
            <v>MANAGER UG ASSESSMENT &amp; SUPPORT CENTRE</v>
          </cell>
          <cell r="E876" t="str">
            <v>GRADE 7</v>
          </cell>
          <cell r="F876">
            <v>0.8</v>
          </cell>
          <cell r="G876">
            <v>45594.283074864004</v>
          </cell>
        </row>
        <row r="877">
          <cell r="C877" t="str">
            <v>DR A NELSON</v>
          </cell>
          <cell r="D877" t="str">
            <v>RESEARCH FELLOW PUBLIC SECTOR</v>
          </cell>
          <cell r="E877" t="str">
            <v>GRADE 7</v>
          </cell>
          <cell r="F877">
            <v>0.8</v>
          </cell>
          <cell r="G877">
            <v>45594.283074864004</v>
          </cell>
        </row>
        <row r="878">
          <cell r="C878" t="str">
            <v>MS J KAISERMAN</v>
          </cell>
          <cell r="D878" t="str">
            <v>SENIOR POSTGRAD RESEARCH ADMINISTRATOR</v>
          </cell>
          <cell r="E878" t="str">
            <v>GRADE 7</v>
          </cell>
          <cell r="F878">
            <v>0.8</v>
          </cell>
          <cell r="G878">
            <v>45594.283074864004</v>
          </cell>
        </row>
        <row r="879">
          <cell r="C879" t="str">
            <v>MRS L GALLOWAY</v>
          </cell>
          <cell r="D879" t="str">
            <v>SCHOOL ACCOUNTANT</v>
          </cell>
          <cell r="E879" t="str">
            <v>GRADE 7</v>
          </cell>
          <cell r="F879">
            <v>0.8</v>
          </cell>
          <cell r="G879">
            <v>45594.283074864004</v>
          </cell>
        </row>
        <row r="880">
          <cell r="C880" t="str">
            <v>MRS ES LANGTON</v>
          </cell>
          <cell r="D880" t="str">
            <v>School Accountant</v>
          </cell>
          <cell r="E880" t="str">
            <v>GRADE 7</v>
          </cell>
          <cell r="F880">
            <v>0.8</v>
          </cell>
          <cell r="G880">
            <v>45594.283074864004</v>
          </cell>
        </row>
        <row r="881">
          <cell r="C881" t="str">
            <v>DR VG GASH</v>
          </cell>
          <cell r="D881" t="str">
            <v>LECTURER IN SOCIAL STATISTICS</v>
          </cell>
          <cell r="E881" t="str">
            <v>GRADE 7</v>
          </cell>
          <cell r="F881">
            <v>0.8</v>
          </cell>
          <cell r="G881">
            <v>45594.283074864004</v>
          </cell>
        </row>
        <row r="882">
          <cell r="C882" t="str">
            <v>DR J LIU</v>
          </cell>
          <cell r="D882" t="str">
            <v>Lecturer in Asian Bus/Organisation Studi</v>
          </cell>
          <cell r="E882" t="str">
            <v>GRADE 7</v>
          </cell>
          <cell r="F882">
            <v>1</v>
          </cell>
          <cell r="G882">
            <v>44979.471990636303</v>
          </cell>
        </row>
        <row r="883">
          <cell r="C883" t="str">
            <v>MS L WARR</v>
          </cell>
          <cell r="D883" t="str">
            <v>TEACHING FELLOW IN BUSINESS EDUCATION</v>
          </cell>
          <cell r="E883" t="str">
            <v>GRADE 7</v>
          </cell>
          <cell r="F883">
            <v>1.6</v>
          </cell>
          <cell r="G883">
            <v>44814.595074864003</v>
          </cell>
        </row>
        <row r="884">
          <cell r="C884" t="str">
            <v>MR P BANERJEE</v>
          </cell>
          <cell r="D884" t="str">
            <v>Lecturer in Environmental Economics</v>
          </cell>
          <cell r="E884" t="str">
            <v>GRADE 7</v>
          </cell>
          <cell r="F884">
            <v>1</v>
          </cell>
          <cell r="G884">
            <v>44422.402131551993</v>
          </cell>
        </row>
        <row r="885">
          <cell r="C885" t="str">
            <v>DR E FE RODRIGUEZ</v>
          </cell>
          <cell r="D885" t="str">
            <v>RCUK RESEARCH FELLOW</v>
          </cell>
          <cell r="E885" t="str">
            <v>GRADE 7</v>
          </cell>
          <cell r="F885">
            <v>1</v>
          </cell>
          <cell r="G885">
            <v>44033.054851798799</v>
          </cell>
        </row>
        <row r="886">
          <cell r="C886" t="str">
            <v>MS L BOOTH</v>
          </cell>
          <cell r="D886" t="str">
            <v>SCHOOL ACCOUNTANT</v>
          </cell>
          <cell r="E886" t="str">
            <v>GRADE 7</v>
          </cell>
          <cell r="F886">
            <v>0.8</v>
          </cell>
          <cell r="G886">
            <v>43690.773027840012</v>
          </cell>
        </row>
        <row r="887">
          <cell r="C887" t="str">
            <v>MR RA POPPER VILLARROEL</v>
          </cell>
          <cell r="D887" t="str">
            <v>Research Fellow</v>
          </cell>
          <cell r="E887" t="str">
            <v>GRADE 7</v>
          </cell>
          <cell r="F887">
            <v>1</v>
          </cell>
          <cell r="G887">
            <v>43125.613227048001</v>
          </cell>
        </row>
        <row r="888">
          <cell r="C888" t="str">
            <v>DR JC WATHAN</v>
          </cell>
          <cell r="D888" t="str">
            <v>RESEARCH FELLOW</v>
          </cell>
          <cell r="E888" t="str">
            <v>GRADE 7</v>
          </cell>
          <cell r="F888">
            <v>2.4000000000000004</v>
          </cell>
          <cell r="G888">
            <v>43048.244198720429</v>
          </cell>
        </row>
        <row r="889">
          <cell r="C889" t="str">
            <v>DR FVM PLACE VERGHNES- WOOD</v>
          </cell>
          <cell r="D889" t="str">
            <v>LECTURER IN MODERN FRENCH LIT. &amp; CULT ST</v>
          </cell>
          <cell r="E889" t="str">
            <v>GRADE 7</v>
          </cell>
          <cell r="F889">
            <v>0.8</v>
          </cell>
          <cell r="G889">
            <v>41659.154580432296</v>
          </cell>
        </row>
        <row r="890">
          <cell r="C890" t="str">
            <v>MRS GM DAVIES</v>
          </cell>
          <cell r="D890" t="str">
            <v>TEACHING FELLOW IN ENGLISH</v>
          </cell>
          <cell r="E890" t="str">
            <v>GRADE 7</v>
          </cell>
          <cell r="F890">
            <v>0.7</v>
          </cell>
          <cell r="G890">
            <v>39797.536690506</v>
          </cell>
        </row>
        <row r="891">
          <cell r="C891" t="str">
            <v>MS SJ GOLDRICK</v>
          </cell>
          <cell r="D891" t="str">
            <v>Tutor in Masters in Teaching &amp; Learning</v>
          </cell>
          <cell r="E891" t="str">
            <v>GRADE 7</v>
          </cell>
          <cell r="F891">
            <v>0.8</v>
          </cell>
          <cell r="G891">
            <v>39397.905355250703</v>
          </cell>
        </row>
        <row r="892">
          <cell r="C892" t="str">
            <v>DR CA ATKINSON</v>
          </cell>
          <cell r="D892" t="str">
            <v>LECTURER IN EDUC &amp; CHILD PSYCHOLOGY</v>
          </cell>
          <cell r="E892" t="str">
            <v>GRADE 7</v>
          </cell>
          <cell r="F892">
            <v>0.6</v>
          </cell>
          <cell r="G892">
            <v>38792.490176148</v>
          </cell>
        </row>
        <row r="893">
          <cell r="C893" t="str">
            <v>DR CA RUSSELL</v>
          </cell>
          <cell r="D893" t="str">
            <v>MIMAS Snr Development Officer(ESDS ISDM)</v>
          </cell>
          <cell r="E893" t="str">
            <v>GRADE 7</v>
          </cell>
          <cell r="F893">
            <v>0.7</v>
          </cell>
          <cell r="G893">
            <v>38616.092880035998</v>
          </cell>
        </row>
        <row r="894">
          <cell r="C894" t="str">
            <v>DR JE SCORER</v>
          </cell>
          <cell r="D894" t="str">
            <v>Lecturer in Latin American Studies</v>
          </cell>
          <cell r="E894" t="str">
            <v>GRADE 7</v>
          </cell>
          <cell r="F894">
            <v>1</v>
          </cell>
          <cell r="G894">
            <v>37968.565681821296</v>
          </cell>
        </row>
        <row r="895">
          <cell r="C895" t="str">
            <v>DR X WANG</v>
          </cell>
          <cell r="D895" t="str">
            <v>LECTURER IN THE ECONOMICS OF CHINA</v>
          </cell>
          <cell r="E895" t="str">
            <v>GRADE 7</v>
          </cell>
          <cell r="F895">
            <v>1</v>
          </cell>
          <cell r="G895">
            <v>37968.565681821296</v>
          </cell>
        </row>
        <row r="896">
          <cell r="C896" t="str">
            <v>MISS SL TOPHAM</v>
          </cell>
          <cell r="D896" t="str">
            <v>PROJECT MANAGER</v>
          </cell>
          <cell r="E896" t="str">
            <v>GRADE 7</v>
          </cell>
          <cell r="F896">
            <v>0.7</v>
          </cell>
          <cell r="G896">
            <v>36354.318437160902</v>
          </cell>
        </row>
        <row r="897">
          <cell r="C897" t="str">
            <v>DR LS BLACK</v>
          </cell>
          <cell r="D897" t="str">
            <v>LECTURER IN LITERACY</v>
          </cell>
          <cell r="E897" t="str">
            <v>GRADE 7</v>
          </cell>
          <cell r="F897">
            <v>0.6</v>
          </cell>
          <cell r="G897">
            <v>34259.998293889505</v>
          </cell>
        </row>
        <row r="898">
          <cell r="C898" t="str">
            <v>MRS HE DOBSON</v>
          </cell>
          <cell r="D898" t="str">
            <v>Lecturer in Enterprise Studies</v>
          </cell>
          <cell r="E898" t="str">
            <v>GRADE 7</v>
          </cell>
          <cell r="F898">
            <v>0.7</v>
          </cell>
          <cell r="G898">
            <v>34222.349379176405</v>
          </cell>
        </row>
        <row r="899">
          <cell r="C899" t="str">
            <v>DR GL HEBSON</v>
          </cell>
          <cell r="D899" t="str">
            <v>LECTURER</v>
          </cell>
          <cell r="E899" t="str">
            <v>GRADE 7</v>
          </cell>
          <cell r="F899">
            <v>0.6</v>
          </cell>
          <cell r="G899">
            <v>34000.790306147996</v>
          </cell>
        </row>
        <row r="900">
          <cell r="C900" t="str">
            <v>DR A BARTON</v>
          </cell>
          <cell r="D900" t="str">
            <v>LECTURER</v>
          </cell>
          <cell r="E900" t="str">
            <v>GRADE 7</v>
          </cell>
          <cell r="F900">
            <v>0.6</v>
          </cell>
          <cell r="G900">
            <v>34000.790306147996</v>
          </cell>
        </row>
        <row r="901">
          <cell r="C901" t="str">
            <v>MRS CA POOLE</v>
          </cell>
          <cell r="D901" t="str">
            <v>Consolidation Accountant</v>
          </cell>
          <cell r="E901" t="str">
            <v>GRADE 7</v>
          </cell>
          <cell r="F901">
            <v>0.6</v>
          </cell>
          <cell r="G901">
            <v>34000.790306147996</v>
          </cell>
        </row>
        <row r="902">
          <cell r="C902" t="str">
            <v>MRS CM KELLETT</v>
          </cell>
          <cell r="D902" t="str">
            <v>PGCE Secondary English Tutor</v>
          </cell>
          <cell r="E902" t="str">
            <v>GRADE 7</v>
          </cell>
          <cell r="F902">
            <v>0.6</v>
          </cell>
          <cell r="G902">
            <v>34000.790306147996</v>
          </cell>
        </row>
        <row r="903">
          <cell r="C903" t="str">
            <v>MS SH NOBLE</v>
          </cell>
          <cell r="D903" t="str">
            <v>ESDS International Service Coordinator</v>
          </cell>
          <cell r="E903" t="str">
            <v>GRADE 7</v>
          </cell>
          <cell r="F903">
            <v>0.7</v>
          </cell>
          <cell r="G903">
            <v>33222.571733848796</v>
          </cell>
        </row>
        <row r="904">
          <cell r="C904" t="str">
            <v>MS M HYLAND</v>
          </cell>
          <cell r="D904" t="str">
            <v>LECTURER IN CREATIVE WRITING</v>
          </cell>
          <cell r="E904" t="str">
            <v>GRADE 7</v>
          </cell>
          <cell r="F904">
            <v>0.65</v>
          </cell>
          <cell r="G904">
            <v>31722.291528812999</v>
          </cell>
        </row>
        <row r="905">
          <cell r="C905" t="str">
            <v>DR STJ CARNEY</v>
          </cell>
          <cell r="D905" t="str">
            <v>RESEARCH FELLOW (CURE)</v>
          </cell>
          <cell r="E905" t="str">
            <v>GRADE 7</v>
          </cell>
          <cell r="F905">
            <v>0.6</v>
          </cell>
          <cell r="G905">
            <v>31049.482293889505</v>
          </cell>
        </row>
        <row r="906">
          <cell r="C906" t="str">
            <v>MRS LA HOPWOOD</v>
          </cell>
          <cell r="D906" t="str">
            <v>TEACHING FELLOW IN PRIMARY PGCE</v>
          </cell>
          <cell r="E906" t="str">
            <v>GRADE 7</v>
          </cell>
          <cell r="F906">
            <v>0.6</v>
          </cell>
          <cell r="G906">
            <v>31049.482293889505</v>
          </cell>
        </row>
        <row r="907">
          <cell r="C907" t="str">
            <v>MRS CA GOUGH</v>
          </cell>
          <cell r="D907" t="str">
            <v>RESEARCH FELLOW</v>
          </cell>
          <cell r="E907" t="str">
            <v>GRADE 7</v>
          </cell>
          <cell r="F907">
            <v>0.54</v>
          </cell>
          <cell r="G907">
            <v>30831.84858070757</v>
          </cell>
        </row>
        <row r="908">
          <cell r="C908" t="str">
            <v>DR C PILSWORTH</v>
          </cell>
          <cell r="D908" t="str">
            <v>WELLCOME POSTDOCTORAL  RESEARCH FELLOW</v>
          </cell>
          <cell r="E908" t="str">
            <v>GRADE 7</v>
          </cell>
          <cell r="F908">
            <v>0.6</v>
          </cell>
          <cell r="G908">
            <v>30121.972185539998</v>
          </cell>
        </row>
        <row r="909">
          <cell r="C909" t="str">
            <v>MRS CE STANTON</v>
          </cell>
          <cell r="D909" t="str">
            <v>Lecturer Medical Law and Bioethics</v>
          </cell>
          <cell r="E909" t="str">
            <v>GRADE 7</v>
          </cell>
          <cell r="F909">
            <v>0.5</v>
          </cell>
          <cell r="G909">
            <v>28562.240197740004</v>
          </cell>
        </row>
        <row r="910">
          <cell r="C910" t="str">
            <v>MS LA TYTHACOTT</v>
          </cell>
          <cell r="D910" t="str">
            <v>LECTURER IN MUSEOLOGY</v>
          </cell>
          <cell r="E910" t="str">
            <v>GRADE 7</v>
          </cell>
          <cell r="F910">
            <v>0.5</v>
          </cell>
          <cell r="G910">
            <v>28204.043921790006</v>
          </cell>
        </row>
        <row r="911">
          <cell r="C911" t="str">
            <v>MR DA LEASK</v>
          </cell>
          <cell r="D911" t="str">
            <v>Lecturer in Design and Technology</v>
          </cell>
          <cell r="E911" t="str">
            <v>GRADE 7</v>
          </cell>
          <cell r="F911">
            <v>0.5</v>
          </cell>
          <cell r="G911">
            <v>28204.043921790006</v>
          </cell>
        </row>
        <row r="912">
          <cell r="C912" t="str">
            <v>MR DM KELLY</v>
          </cell>
          <cell r="D912" t="str">
            <v>Lecturer Primary PGCE (Prof Studies)</v>
          </cell>
          <cell r="E912" t="str">
            <v>GRADE 7</v>
          </cell>
          <cell r="F912">
            <v>0.5</v>
          </cell>
          <cell r="G912">
            <v>28204.043921790006</v>
          </cell>
        </row>
        <row r="913">
          <cell r="C913" t="str">
            <v>MRS E BIRCHINALL</v>
          </cell>
          <cell r="D913" t="str">
            <v>Lecturer Primary PGCE (Cross Curricular)</v>
          </cell>
          <cell r="E913" t="str">
            <v>GRADE 7</v>
          </cell>
          <cell r="F913">
            <v>0.5</v>
          </cell>
          <cell r="G913">
            <v>28204.043921790006</v>
          </cell>
        </row>
        <row r="914">
          <cell r="C914" t="str">
            <v>MRS SV MORGAN</v>
          </cell>
          <cell r="D914" t="str">
            <v>Lecturer in Secondary Maths Educ (0.5)</v>
          </cell>
          <cell r="E914" t="str">
            <v>GRADE 7</v>
          </cell>
          <cell r="F914">
            <v>0.5</v>
          </cell>
          <cell r="G914">
            <v>28204.043921790006</v>
          </cell>
        </row>
        <row r="915">
          <cell r="C915" t="str">
            <v>MS M HALLIWELL</v>
          </cell>
          <cell r="D915" t="str">
            <v>TEACHING FELLOW IN LAW</v>
          </cell>
          <cell r="E915" t="str">
            <v>GRADE 7</v>
          </cell>
          <cell r="F915">
            <v>0.5</v>
          </cell>
          <cell r="G915">
            <v>27778.397241528</v>
          </cell>
        </row>
        <row r="916">
          <cell r="C916" t="str">
            <v>MRS GM WALKER</v>
          </cell>
          <cell r="D916" t="str">
            <v>Teaching Fellow in Education</v>
          </cell>
          <cell r="E916" t="str">
            <v>GRADE 7</v>
          </cell>
          <cell r="F916">
            <v>0.5</v>
          </cell>
          <cell r="G916">
            <v>25338.751298400002</v>
          </cell>
        </row>
        <row r="917">
          <cell r="C917" t="str">
            <v>DR CH CHAPMAN</v>
          </cell>
          <cell r="D917" t="str">
            <v>PARTNERSHIP DEVELOPMENT ADVISOR - PGCE</v>
          </cell>
          <cell r="E917" t="str">
            <v>GRADE 7</v>
          </cell>
          <cell r="F917">
            <v>1.2</v>
          </cell>
          <cell r="G917">
            <v>24867.481965473999</v>
          </cell>
        </row>
        <row r="918">
          <cell r="C918" t="str">
            <v>DR VS LOWE</v>
          </cell>
          <cell r="D918" t="str">
            <v>Lecturer in Drama and Screen Studies</v>
          </cell>
          <cell r="E918" t="str">
            <v>GRADE 7</v>
          </cell>
          <cell r="F918">
            <v>0.5</v>
          </cell>
          <cell r="G918">
            <v>24221.811109200597</v>
          </cell>
        </row>
        <row r="919">
          <cell r="C919" t="str">
            <v>DR AKS WHITTLE</v>
          </cell>
          <cell r="D919" t="str">
            <v>Lecturer in Philosophy</v>
          </cell>
          <cell r="E919" t="str">
            <v>GRADE 7</v>
          </cell>
          <cell r="F919">
            <v>1</v>
          </cell>
          <cell r="G919">
            <v>22728.040058041202</v>
          </cell>
        </row>
        <row r="920">
          <cell r="C920" t="str">
            <v>DR M SENSIER</v>
          </cell>
          <cell r="D920" t="str">
            <v>RESEARCH ASSOCIATE</v>
          </cell>
          <cell r="E920" t="str">
            <v>GRADE 7</v>
          </cell>
          <cell r="F920">
            <v>0.4</v>
          </cell>
          <cell r="G920">
            <v>22547.426715840003</v>
          </cell>
        </row>
        <row r="921">
          <cell r="C921" t="str">
            <v>MR PB MARKS</v>
          </cell>
          <cell r="D921" t="str">
            <v>SCHOOLS LIAISON OFFICER</v>
          </cell>
          <cell r="E921" t="str">
            <v>GRADE 7</v>
          </cell>
          <cell r="F921">
            <v>0.4</v>
          </cell>
          <cell r="G921">
            <v>22407.297537432001</v>
          </cell>
        </row>
        <row r="922">
          <cell r="C922" t="str">
            <v>MISS SJ WILDGUST</v>
          </cell>
          <cell r="D922" t="str">
            <v>BUSINESS DEVELOPMENT MANAGER</v>
          </cell>
          <cell r="E922" t="str">
            <v>GRADE 7</v>
          </cell>
          <cell r="F922">
            <v>0.4</v>
          </cell>
          <cell r="G922">
            <v>22407.297537432001</v>
          </cell>
        </row>
        <row r="923">
          <cell r="C923" t="str">
            <v>MS EM APPS</v>
          </cell>
          <cell r="D923" t="str">
            <v>Lecturer (Teaching Focused)</v>
          </cell>
          <cell r="E923" t="str">
            <v>GRADE 7</v>
          </cell>
          <cell r="F923">
            <v>0.4</v>
          </cell>
          <cell r="G923">
            <v>22407.297537432001</v>
          </cell>
        </row>
        <row r="924">
          <cell r="C924" t="str">
            <v>MS DE MASSAM</v>
          </cell>
          <cell r="D924" t="str">
            <v>MIMAS SEN DEV OFFICER (INTUTE PRO MGR)</v>
          </cell>
          <cell r="E924" t="str">
            <v>GRADE 7</v>
          </cell>
          <cell r="F924">
            <v>1.2000000000000002</v>
          </cell>
          <cell r="G924">
            <v>21595.003376161276</v>
          </cell>
        </row>
        <row r="925">
          <cell r="C925" t="str">
            <v>MR AG BROOKS</v>
          </cell>
          <cell r="D925" t="str">
            <v>TEACHING FELLOW IN COUNSELLING - EDUC</v>
          </cell>
          <cell r="E925" t="str">
            <v>GRADE 7</v>
          </cell>
          <cell r="F925">
            <v>0.4</v>
          </cell>
          <cell r="G925">
            <v>19821.469935113699</v>
          </cell>
        </row>
        <row r="926">
          <cell r="C926" t="str">
            <v>DR VL BISHOP</v>
          </cell>
          <cell r="D926" t="str">
            <v>LECTURER</v>
          </cell>
          <cell r="E926" t="str">
            <v>GRADE 7</v>
          </cell>
          <cell r="F926">
            <v>0.4</v>
          </cell>
          <cell r="G926">
            <v>19821.469935113699</v>
          </cell>
        </row>
        <row r="927">
          <cell r="C927" t="str">
            <v>DR AA LAZZ-ONYENOBI</v>
          </cell>
          <cell r="D927" t="str">
            <v>TEACH FELLOW IN COMMUNITY &amp; YOUTH WORK</v>
          </cell>
          <cell r="E927" t="str">
            <v>GRADE 7</v>
          </cell>
          <cell r="F927">
            <v>0.4</v>
          </cell>
          <cell r="G927">
            <v>19221.541974212701</v>
          </cell>
        </row>
        <row r="928">
          <cell r="C928" t="str">
            <v>MR ARJ LAWRENCE</v>
          </cell>
          <cell r="D928" t="str">
            <v>Lecturer in Visual Anthropology</v>
          </cell>
          <cell r="E928" t="str">
            <v>GRADE 7</v>
          </cell>
          <cell r="F928">
            <v>0.4</v>
          </cell>
          <cell r="G928">
            <v>18650.1527858763</v>
          </cell>
        </row>
        <row r="929">
          <cell r="C929" t="str">
            <v>DR CA BOND</v>
          </cell>
          <cell r="D929" t="str">
            <v>LECTURER IN EDUCATIONAL&amp;CHILD PSYCHOLOGY</v>
          </cell>
          <cell r="E929" t="str">
            <v>GRADE 7</v>
          </cell>
          <cell r="F929">
            <v>0.2</v>
          </cell>
          <cell r="G929">
            <v>17589.218674716001</v>
          </cell>
        </row>
        <row r="930">
          <cell r="C930" t="str">
            <v>MS R SHARPE</v>
          </cell>
          <cell r="D930" t="str">
            <v>Lecturer</v>
          </cell>
          <cell r="E930" t="str">
            <v>GRADE 7</v>
          </cell>
          <cell r="F930">
            <v>0.4</v>
          </cell>
          <cell r="G930">
            <v>16664.655829848001</v>
          </cell>
        </row>
        <row r="931">
          <cell r="C931" t="str">
            <v>MR ID BARKER</v>
          </cell>
          <cell r="D931" t="str">
            <v>PARTNERSHIP DEVELOPMENT ADVISOR - PGCE</v>
          </cell>
          <cell r="E931" t="str">
            <v>GRADE 7</v>
          </cell>
          <cell r="F931">
            <v>0.6</v>
          </cell>
          <cell r="G931">
            <v>14174.536175202002</v>
          </cell>
        </row>
        <row r="932">
          <cell r="C932" t="str">
            <v>DR B JONES</v>
          </cell>
          <cell r="D932" t="str">
            <v>Research Fellow</v>
          </cell>
          <cell r="E932" t="str">
            <v>GRADE 7</v>
          </cell>
          <cell r="F932">
            <v>0.25</v>
          </cell>
          <cell r="G932">
            <v>12181.4076492</v>
          </cell>
        </row>
        <row r="933">
          <cell r="C933" t="str">
            <v>MR MR BRISTOW</v>
          </cell>
          <cell r="D933" t="str">
            <v>Lecturer</v>
          </cell>
          <cell r="E933" t="str">
            <v>GRADE 7</v>
          </cell>
          <cell r="F933">
            <v>0.27</v>
          </cell>
          <cell r="G933">
            <v>10994.53027608</v>
          </cell>
        </row>
        <row r="934">
          <cell r="C934" t="str">
            <v>DR FU AGBOMA</v>
          </cell>
          <cell r="D934" t="str">
            <v>Lecturer</v>
          </cell>
          <cell r="E934" t="str">
            <v>GRADE 7</v>
          </cell>
          <cell r="F934">
            <v>0.27</v>
          </cell>
          <cell r="G934">
            <v>10994.53027608</v>
          </cell>
        </row>
        <row r="935">
          <cell r="C935" t="str">
            <v>DR JD STOTHARD</v>
          </cell>
          <cell r="D935" t="str">
            <v>Lecturer in Education &amp; Child Psych</v>
          </cell>
          <cell r="E935" t="str">
            <v>GRADE 7</v>
          </cell>
          <cell r="F935">
            <v>0.2</v>
          </cell>
          <cell r="G935">
            <v>10799.189799360001</v>
          </cell>
        </row>
        <row r="936">
          <cell r="C936" t="str">
            <v>MR S SMITH</v>
          </cell>
          <cell r="D936" t="str">
            <v>WEB INTERFACE DEVELOPER</v>
          </cell>
          <cell r="E936" t="str">
            <v>GRADE 7</v>
          </cell>
          <cell r="F936">
            <v>0.8</v>
          </cell>
          <cell r="G936">
            <v>10729.362835200001</v>
          </cell>
        </row>
        <row r="937">
          <cell r="C937" t="str">
            <v>MR RS PHILLIPS</v>
          </cell>
          <cell r="D937" t="str">
            <v>Lecturer</v>
          </cell>
          <cell r="E937" t="str">
            <v>GRADE 7</v>
          </cell>
          <cell r="F937">
            <v>0.22</v>
          </cell>
          <cell r="G937">
            <v>10323.122001718202</v>
          </cell>
        </row>
        <row r="938">
          <cell r="C938" t="str">
            <v>DR JS SWIFT</v>
          </cell>
          <cell r="D938" t="str">
            <v>Lecturer</v>
          </cell>
          <cell r="E938" t="str">
            <v>GRADE 7</v>
          </cell>
          <cell r="F938">
            <v>0.22</v>
          </cell>
          <cell r="G938">
            <v>10323.122001718202</v>
          </cell>
        </row>
        <row r="939">
          <cell r="C939" t="str">
            <v>MRS MJ WADE</v>
          </cell>
          <cell r="D939" t="str">
            <v>TEACHING FELLOW ON BA EDUCATION COURSE</v>
          </cell>
          <cell r="E939" t="str">
            <v>GRADE 7</v>
          </cell>
          <cell r="F939">
            <v>0.25</v>
          </cell>
          <cell r="G939">
            <v>10049.486132976001</v>
          </cell>
        </row>
        <row r="940">
          <cell r="C940" t="str">
            <v>MISS SK DAVIS</v>
          </cell>
          <cell r="D940" t="str">
            <v>TEACHING FELLOW</v>
          </cell>
          <cell r="E940" t="str">
            <v>GRADE 7</v>
          </cell>
          <cell r="F940">
            <v>0.2</v>
          </cell>
          <cell r="G940">
            <v>8990.8823006399998</v>
          </cell>
        </row>
        <row r="941">
          <cell r="C941" t="str">
            <v>MR GR EVANS</v>
          </cell>
          <cell r="D941" t="str">
            <v>Lecturer</v>
          </cell>
          <cell r="E941" t="str">
            <v>GRADE 7</v>
          </cell>
          <cell r="F941">
            <v>0.2</v>
          </cell>
          <cell r="G941">
            <v>7844.429567352</v>
          </cell>
        </row>
        <row r="942">
          <cell r="C942" t="str">
            <v>DR RJ HUGGETT</v>
          </cell>
          <cell r="D942" t="str">
            <v>Lecturer</v>
          </cell>
          <cell r="E942" t="str">
            <v>GRADE 7</v>
          </cell>
          <cell r="F942">
            <v>0.11</v>
          </cell>
          <cell r="G942">
            <v>5137.6267435200007</v>
          </cell>
        </row>
        <row r="943">
          <cell r="C943" t="str">
            <v>MR DA ELDRIDGE</v>
          </cell>
          <cell r="D943" t="str">
            <v>Lecturer</v>
          </cell>
          <cell r="E943" t="str">
            <v>GRADE 7</v>
          </cell>
          <cell r="F943">
            <v>0.37</v>
          </cell>
          <cell r="G943">
            <v>0</v>
          </cell>
        </row>
        <row r="944">
          <cell r="C944" t="str">
            <v>DR K TYLDESLEY</v>
          </cell>
          <cell r="D944" t="str">
            <v>Lecturer in Educational Psychology</v>
          </cell>
          <cell r="E944" t="str">
            <v>GRADE 7</v>
          </cell>
          <cell r="F944">
            <v>0.2</v>
          </cell>
          <cell r="G944">
            <v>0</v>
          </cell>
        </row>
        <row r="945">
          <cell r="C945" t="str">
            <v>DR IS FAIRWEATHER</v>
          </cell>
          <cell r="D945" t="str">
            <v>LECTURER IN SOCIAL ANTHROPOLOGY</v>
          </cell>
          <cell r="E945" t="str">
            <v>GRADE 7</v>
          </cell>
          <cell r="F945">
            <v>0.6</v>
          </cell>
          <cell r="G945">
            <v>0</v>
          </cell>
        </row>
        <row r="946">
          <cell r="C946" t="str">
            <v>MR MJ WOODROW</v>
          </cell>
          <cell r="D946" t="str">
            <v>Lecturer in Accounting</v>
          </cell>
          <cell r="E946" t="str">
            <v>GRADE 7</v>
          </cell>
          <cell r="F946">
            <v>0.4</v>
          </cell>
          <cell r="G946">
            <v>0</v>
          </cell>
        </row>
        <row r="947">
          <cell r="C947" t="str">
            <v>MRS SP YOUNG</v>
          </cell>
          <cell r="D947" t="str">
            <v>Lecturer in Accounting</v>
          </cell>
          <cell r="E947" t="str">
            <v>GRADE 7</v>
          </cell>
          <cell r="F947">
            <v>0.4</v>
          </cell>
          <cell r="G947">
            <v>0</v>
          </cell>
        </row>
        <row r="948">
          <cell r="C948" t="str">
            <v>DR CM KELLY</v>
          </cell>
          <cell r="D948" t="str">
            <v>Lecturer in Educational &amp; Child Psychol</v>
          </cell>
          <cell r="E948" t="str">
            <v>GRADE 7</v>
          </cell>
          <cell r="F948">
            <v>0.4</v>
          </cell>
          <cell r="G948">
            <v>0</v>
          </cell>
        </row>
        <row r="949">
          <cell r="C949" t="str">
            <v>MR M PURCELL</v>
          </cell>
          <cell r="D949" t="str">
            <v>Lecturer in Communi &amp; Youth Work Studies</v>
          </cell>
          <cell r="E949" t="str">
            <v>GRADE 7</v>
          </cell>
          <cell r="F949">
            <v>0.5</v>
          </cell>
          <cell r="G949">
            <v>0</v>
          </cell>
        </row>
        <row r="950">
          <cell r="C950" t="str">
            <v>DR BD METCALFE</v>
          </cell>
          <cell r="D950" t="str">
            <v>SENIOR LECTURER</v>
          </cell>
          <cell r="E950" t="str">
            <v>GRADE 6</v>
          </cell>
          <cell r="F950">
            <v>1</v>
          </cell>
          <cell r="G950">
            <v>62809.882106334997</v>
          </cell>
        </row>
        <row r="951">
          <cell r="C951" t="str">
            <v>MS Z RAINEY</v>
          </cell>
          <cell r="D951" t="str">
            <v>FINANCIAL CONTROLLER MBSW</v>
          </cell>
          <cell r="E951" t="str">
            <v>GRADE 6</v>
          </cell>
          <cell r="F951">
            <v>1</v>
          </cell>
          <cell r="G951">
            <v>62809.882106334997</v>
          </cell>
        </row>
        <row r="952">
          <cell r="C952" t="str">
            <v>DR MP HEALEY</v>
          </cell>
          <cell r="D952" t="str">
            <v>Lecturer in Business Economics</v>
          </cell>
          <cell r="E952" t="str">
            <v>GRADE 6</v>
          </cell>
          <cell r="F952">
            <v>1</v>
          </cell>
          <cell r="G952">
            <v>57289.108098040007</v>
          </cell>
        </row>
        <row r="953">
          <cell r="C953" t="str">
            <v>MR W RATCLIFFE</v>
          </cell>
          <cell r="D953" t="str">
            <v>SENIOR IT OFFICER (WINDOWS SUPPORT)</v>
          </cell>
          <cell r="E953" t="str">
            <v>GRADE 6</v>
          </cell>
          <cell r="F953">
            <v>1</v>
          </cell>
          <cell r="G953">
            <v>57289.108098040007</v>
          </cell>
        </row>
        <row r="954">
          <cell r="C954" t="str">
            <v>MS R WHITEHEAD</v>
          </cell>
          <cell r="D954" t="str">
            <v>INSTITUTE MANAGER (HCRI)</v>
          </cell>
          <cell r="E954" t="str">
            <v>GRADE 6</v>
          </cell>
          <cell r="F954">
            <v>2</v>
          </cell>
          <cell r="G954">
            <v>56408.087843579997</v>
          </cell>
        </row>
        <row r="955">
          <cell r="C955" t="str">
            <v>DR O KOLOKOLOVA</v>
          </cell>
          <cell r="D955" t="str">
            <v>Lecturer in Finance</v>
          </cell>
          <cell r="E955" t="str">
            <v>GRADE 6</v>
          </cell>
          <cell r="F955">
            <v>1</v>
          </cell>
          <cell r="G955">
            <v>53869.932372474395</v>
          </cell>
        </row>
        <row r="956">
          <cell r="C956" t="str">
            <v>MR NJP WEAVER</v>
          </cell>
          <cell r="D956" t="str">
            <v>TEACHING FELLOW</v>
          </cell>
          <cell r="E956" t="str">
            <v>GRADE 6</v>
          </cell>
          <cell r="F956">
            <v>1</v>
          </cell>
          <cell r="G956">
            <v>53596.862253848551</v>
          </cell>
        </row>
        <row r="957">
          <cell r="C957" t="str">
            <v>MR G BOWDEN</v>
          </cell>
          <cell r="D957" t="str">
            <v>CARTOGRAPHER / ILLUSTRATOR</v>
          </cell>
          <cell r="E957" t="str">
            <v>GRADE 6</v>
          </cell>
          <cell r="F957">
            <v>1</v>
          </cell>
          <cell r="G957">
            <v>52315.86840766875</v>
          </cell>
        </row>
        <row r="958">
          <cell r="C958" t="str">
            <v>MR N SCARLE</v>
          </cell>
          <cell r="D958" t="str">
            <v>CARTOGRAPHER / ILLUSTRATOR</v>
          </cell>
          <cell r="E958" t="str">
            <v>GRADE 6</v>
          </cell>
          <cell r="F958">
            <v>1</v>
          </cell>
          <cell r="G958">
            <v>52315.86840766875</v>
          </cell>
        </row>
        <row r="959">
          <cell r="C959" t="str">
            <v>MR HTL MACARTNEY</v>
          </cell>
          <cell r="D959" t="str">
            <v>Lecturer in International Political Econ</v>
          </cell>
          <cell r="E959" t="str">
            <v>GRADE 6</v>
          </cell>
          <cell r="F959">
            <v>1</v>
          </cell>
          <cell r="G959">
            <v>52268.98030123621</v>
          </cell>
        </row>
        <row r="960">
          <cell r="C960" t="str">
            <v>DR S SUZUKI</v>
          </cell>
          <cell r="D960" t="str">
            <v>LECTURER IN CHINESE POLITICS</v>
          </cell>
          <cell r="E960" t="str">
            <v>GRADE 6</v>
          </cell>
          <cell r="F960">
            <v>1</v>
          </cell>
          <cell r="G960">
            <v>52268.98030123621</v>
          </cell>
        </row>
        <row r="961">
          <cell r="C961" t="str">
            <v>MISS L CORONEO</v>
          </cell>
          <cell r="D961" t="str">
            <v>LECTURER IN ECONOMETRICS</v>
          </cell>
          <cell r="E961" t="str">
            <v>GRADE 6</v>
          </cell>
          <cell r="F961">
            <v>1</v>
          </cell>
          <cell r="G961">
            <v>52268.98030123621</v>
          </cell>
        </row>
        <row r="962">
          <cell r="C962" t="str">
            <v>DR N GALLAGHER</v>
          </cell>
          <cell r="D962" t="str">
            <v>LECTURER IN 18C BRITISH LITERATURE</v>
          </cell>
          <cell r="E962" t="str">
            <v>GRADE 6</v>
          </cell>
          <cell r="F962">
            <v>1</v>
          </cell>
          <cell r="G962">
            <v>52268.98030123621</v>
          </cell>
        </row>
        <row r="963">
          <cell r="C963" t="str">
            <v>DR VLK MAY</v>
          </cell>
          <cell r="D963" t="str">
            <v>LECTURER IN SOCIOLOGY</v>
          </cell>
          <cell r="E963" t="str">
            <v>GRADE 6</v>
          </cell>
          <cell r="F963">
            <v>1</v>
          </cell>
          <cell r="G963">
            <v>50723.130120653695</v>
          </cell>
        </row>
        <row r="964">
          <cell r="C964" t="str">
            <v>DR JK HANDL</v>
          </cell>
          <cell r="D964" t="str">
            <v>Lecturer in Decision Sciences</v>
          </cell>
          <cell r="E964" t="str">
            <v>GRADE 6</v>
          </cell>
          <cell r="F964">
            <v>1</v>
          </cell>
          <cell r="G964">
            <v>49223.310218401195</v>
          </cell>
        </row>
        <row r="965">
          <cell r="C965" t="str">
            <v>DR GM EVANS</v>
          </cell>
          <cell r="D965" t="str">
            <v>RCUK ACADEMIC FELLOW (CRESC)</v>
          </cell>
          <cell r="E965" t="str">
            <v>GRADE 6</v>
          </cell>
          <cell r="F965">
            <v>1</v>
          </cell>
          <cell r="G965">
            <v>49223.310218401195</v>
          </cell>
        </row>
        <row r="966">
          <cell r="C966" t="str">
            <v>MISS A GARDNER</v>
          </cell>
          <cell r="D966" t="str">
            <v>INSTRUCTIONAL DESIGNER</v>
          </cell>
          <cell r="E966" t="str">
            <v>GRADE 6</v>
          </cell>
          <cell r="F966">
            <v>1</v>
          </cell>
          <cell r="G966">
            <v>48088.548885156</v>
          </cell>
        </row>
        <row r="967">
          <cell r="C967" t="str">
            <v>DR C STOCKS</v>
          </cell>
          <cell r="D967" t="str">
            <v>RESEARCH STAFF DEVELOPMENT OFFICER</v>
          </cell>
          <cell r="E967" t="str">
            <v>GRADE 6</v>
          </cell>
          <cell r="F967">
            <v>1</v>
          </cell>
          <cell r="G967">
            <v>47794.990681821298</v>
          </cell>
        </row>
        <row r="968">
          <cell r="C968" t="str">
            <v>MR CS WEBB</v>
          </cell>
          <cell r="D968" t="str">
            <v>LECTURER IN INDUSTRIAL ECONOMICS (SOSS)</v>
          </cell>
          <cell r="E968" t="str">
            <v>GRADE 6</v>
          </cell>
          <cell r="F968">
            <v>1</v>
          </cell>
          <cell r="G968">
            <v>47383.4910036363</v>
          </cell>
        </row>
        <row r="969">
          <cell r="C969" t="str">
            <v>MR MK KROL</v>
          </cell>
          <cell r="D969" t="str">
            <v>Lecturer (TF) in MicroEcon / Maths Econ</v>
          </cell>
          <cell r="E969" t="str">
            <v>GRADE 6</v>
          </cell>
          <cell r="F969">
            <v>1</v>
          </cell>
          <cell r="G969">
            <v>47383.4910036363</v>
          </cell>
        </row>
        <row r="970">
          <cell r="C970" t="str">
            <v>DR AJ ODELL-WEST</v>
          </cell>
          <cell r="D970" t="str">
            <v>LECTURER IN LAW</v>
          </cell>
          <cell r="E970" t="str">
            <v>GRADE 6</v>
          </cell>
          <cell r="F970">
            <v>1</v>
          </cell>
          <cell r="G970">
            <v>47383.4910036363</v>
          </cell>
        </row>
        <row r="971">
          <cell r="C971" t="str">
            <v>DR S BORLA</v>
          </cell>
          <cell r="D971" t="str">
            <v>LECTURER IN MICROECONOMICS</v>
          </cell>
          <cell r="E971" t="str">
            <v>GRADE 6</v>
          </cell>
          <cell r="F971">
            <v>1</v>
          </cell>
          <cell r="G971">
            <v>47383.4910036363</v>
          </cell>
        </row>
        <row r="972">
          <cell r="C972" t="str">
            <v>DR A ISOPI</v>
          </cell>
          <cell r="D972" t="str">
            <v>Lecturer (TF) in Development Economics</v>
          </cell>
          <cell r="E972" t="str">
            <v>GRADE 6</v>
          </cell>
          <cell r="F972">
            <v>1</v>
          </cell>
          <cell r="G972">
            <v>47383.4910036363</v>
          </cell>
        </row>
        <row r="973">
          <cell r="C973" t="str">
            <v>MISS SI JONES</v>
          </cell>
          <cell r="D973" t="str">
            <v>LECTURER</v>
          </cell>
          <cell r="E973" t="str">
            <v>GRADE 6</v>
          </cell>
          <cell r="F973">
            <v>1</v>
          </cell>
          <cell r="G973">
            <v>46716.435414636304</v>
          </cell>
        </row>
        <row r="974">
          <cell r="C974" t="str">
            <v>MR M WOOLSTENCROFT</v>
          </cell>
          <cell r="D974" t="str">
            <v>MARTIN HARRIS CENTRE MANAGER</v>
          </cell>
          <cell r="E974" t="str">
            <v>GRADE 6</v>
          </cell>
          <cell r="F974">
            <v>1</v>
          </cell>
          <cell r="G974">
            <v>46394.586129206255</v>
          </cell>
        </row>
        <row r="975">
          <cell r="C975" t="str">
            <v>MRS SJ TIFFANY-DODMAN</v>
          </cell>
          <cell r="D975" t="str">
            <v>HEAD OF THE FINANCE STAFFING &amp; ESTATES</v>
          </cell>
          <cell r="E975" t="str">
            <v>GRADE 6</v>
          </cell>
          <cell r="F975">
            <v>1</v>
          </cell>
          <cell r="G975">
            <v>46394.586129206255</v>
          </cell>
        </row>
        <row r="976">
          <cell r="C976" t="str">
            <v>MS JM FISK</v>
          </cell>
          <cell r="D976" t="str">
            <v>DEVELOPMENT RELATIONS EXECUTIVE</v>
          </cell>
          <cell r="E976" t="str">
            <v>GRADE 6</v>
          </cell>
          <cell r="F976">
            <v>1</v>
          </cell>
          <cell r="G976">
            <v>46394.586129206255</v>
          </cell>
        </row>
        <row r="977">
          <cell r="C977" t="str">
            <v>MR AW RICKARD</v>
          </cell>
          <cell r="D977" t="str">
            <v>ICT MANAGER</v>
          </cell>
          <cell r="E977" t="str">
            <v>GRADE 6</v>
          </cell>
          <cell r="F977">
            <v>1</v>
          </cell>
          <cell r="G977">
            <v>46394.586129206255</v>
          </cell>
        </row>
        <row r="978">
          <cell r="C978" t="str">
            <v>MR RF HEWITT</v>
          </cell>
          <cell r="D978" t="str">
            <v>Learning Technologist</v>
          </cell>
          <cell r="E978" t="str">
            <v>GRADE 6</v>
          </cell>
          <cell r="F978">
            <v>1</v>
          </cell>
          <cell r="G978">
            <v>46352.708627481297</v>
          </cell>
        </row>
        <row r="979">
          <cell r="C979" t="str">
            <v>DR IS POPLE</v>
          </cell>
          <cell r="D979" t="str">
            <v>SENIOR LANGUAGE TUTOR (ENGLISH)</v>
          </cell>
          <cell r="E979" t="str">
            <v>GRADE 6</v>
          </cell>
          <cell r="F979">
            <v>1</v>
          </cell>
          <cell r="G979">
            <v>46352.708627481297</v>
          </cell>
        </row>
        <row r="980">
          <cell r="C980" t="str">
            <v>MS AC BERLAN</v>
          </cell>
          <cell r="D980" t="str">
            <v>POSTDOCTORAL RESEARCH FELLOWSHIP</v>
          </cell>
          <cell r="E980" t="str">
            <v>GRADE 6</v>
          </cell>
          <cell r="F980">
            <v>1</v>
          </cell>
          <cell r="G980">
            <v>46352.708627481297</v>
          </cell>
        </row>
        <row r="981">
          <cell r="C981" t="str">
            <v>MISS FJ SMITH</v>
          </cell>
          <cell r="D981" t="str">
            <v>ULC ADMINISTRATIVE MANAGER</v>
          </cell>
          <cell r="E981" t="str">
            <v>GRADE 6</v>
          </cell>
          <cell r="F981">
            <v>1</v>
          </cell>
          <cell r="G981">
            <v>46352.708627481297</v>
          </cell>
        </row>
        <row r="982">
          <cell r="C982" t="str">
            <v>DR C REGGIANI</v>
          </cell>
          <cell r="D982" t="str">
            <v>LECTURER IN MICROECONOMICS</v>
          </cell>
          <cell r="E982" t="str">
            <v>GRADE 6</v>
          </cell>
          <cell r="F982">
            <v>1</v>
          </cell>
          <cell r="G982">
            <v>46049.993840416202</v>
          </cell>
        </row>
        <row r="983">
          <cell r="C983" t="str">
            <v>MRS SM FIDALGO</v>
          </cell>
          <cell r="D983" t="str">
            <v>INTERNATIONAL EXCHANGES COORDINATOR</v>
          </cell>
          <cell r="E983" t="str">
            <v>GRADE 6</v>
          </cell>
          <cell r="F983">
            <v>1</v>
          </cell>
          <cell r="G983">
            <v>45548.073156924002</v>
          </cell>
        </row>
        <row r="984">
          <cell r="C984" t="str">
            <v>MRS CM SMITH</v>
          </cell>
          <cell r="D984" t="str">
            <v>EXECUTIVE ASSISTANT TO THE VP AND DEAN</v>
          </cell>
          <cell r="E984" t="str">
            <v>GRADE 6</v>
          </cell>
          <cell r="F984">
            <v>1</v>
          </cell>
          <cell r="G984">
            <v>45256.014772955998</v>
          </cell>
        </row>
        <row r="985">
          <cell r="C985" t="str">
            <v>MISS FS LAMB</v>
          </cell>
          <cell r="D985" t="str">
            <v>PAYING AGENT</v>
          </cell>
          <cell r="E985" t="str">
            <v>GRADE 6</v>
          </cell>
          <cell r="F985">
            <v>1</v>
          </cell>
          <cell r="G985">
            <v>45256.014772955998</v>
          </cell>
        </row>
        <row r="986">
          <cell r="C986" t="str">
            <v>DR S LORENZO</v>
          </cell>
          <cell r="D986" t="str">
            <v>SENIOR LANGUAGE TUTOR (SPANISH)</v>
          </cell>
          <cell r="E986" t="str">
            <v>GRADE 6</v>
          </cell>
          <cell r="F986">
            <v>1</v>
          </cell>
          <cell r="G986">
            <v>45016.34436161226</v>
          </cell>
        </row>
        <row r="987">
          <cell r="C987" t="str">
            <v>DR B LOFTUS</v>
          </cell>
          <cell r="D987" t="str">
            <v>SIMON RESEARCH FELLOW</v>
          </cell>
          <cell r="E987" t="str">
            <v>GRADE 6</v>
          </cell>
          <cell r="F987">
            <v>1</v>
          </cell>
          <cell r="G987">
            <v>45016.34436161226</v>
          </cell>
        </row>
        <row r="988">
          <cell r="C988" t="str">
            <v>MR HJ GOODISON</v>
          </cell>
          <cell r="D988" t="str">
            <v>SENIOR LANGUAGE TUTOR (ENGLISH)</v>
          </cell>
          <cell r="E988" t="str">
            <v>GRADE 6</v>
          </cell>
          <cell r="F988">
            <v>1</v>
          </cell>
          <cell r="G988">
            <v>44979.471990636303</v>
          </cell>
        </row>
        <row r="989">
          <cell r="C989" t="str">
            <v>MS CJ LYNAS</v>
          </cell>
          <cell r="D989" t="str">
            <v>SENIOR LANGUAGE TUTOR (ENGLISH)</v>
          </cell>
          <cell r="E989" t="str">
            <v>GRADE 6</v>
          </cell>
          <cell r="F989">
            <v>1</v>
          </cell>
          <cell r="G989">
            <v>44979.471990636303</v>
          </cell>
        </row>
        <row r="990">
          <cell r="C990" t="str">
            <v>MR PA JOHNSTON</v>
          </cell>
          <cell r="D990" t="str">
            <v>IT OFFICER</v>
          </cell>
          <cell r="E990" t="str">
            <v>GRADE 6</v>
          </cell>
          <cell r="F990">
            <v>1</v>
          </cell>
          <cell r="G990">
            <v>44979.471990636303</v>
          </cell>
        </row>
        <row r="991">
          <cell r="C991" t="str">
            <v>MS A VERRALL</v>
          </cell>
          <cell r="D991" t="str">
            <v>SENIOR LANGUAGE TUTOR (ENGLISH)</v>
          </cell>
          <cell r="E991" t="str">
            <v>GRADE 6</v>
          </cell>
          <cell r="F991">
            <v>1</v>
          </cell>
          <cell r="G991">
            <v>44979.471990636303</v>
          </cell>
        </row>
        <row r="992">
          <cell r="C992" t="str">
            <v>DR LP SEMICHON</v>
          </cell>
          <cell r="D992" t="str">
            <v>SENIOR LANGUAGE TUTOR (FRENCH)</v>
          </cell>
          <cell r="E992" t="str">
            <v>GRADE 6</v>
          </cell>
          <cell r="F992">
            <v>1</v>
          </cell>
          <cell r="G992">
            <v>44979.471990636303</v>
          </cell>
        </row>
        <row r="993">
          <cell r="C993" t="str">
            <v>MR B ABBOTT</v>
          </cell>
          <cell r="D993" t="str">
            <v>DESKTOP INFRASTRUCTURE COORDINATOR</v>
          </cell>
          <cell r="E993" t="str">
            <v>GRADE 6</v>
          </cell>
          <cell r="F993">
            <v>1</v>
          </cell>
          <cell r="G993">
            <v>44979.471990636303</v>
          </cell>
        </row>
        <row r="994">
          <cell r="C994" t="str">
            <v>MR MD EPSTEIN</v>
          </cell>
          <cell r="D994" t="str">
            <v>SENIOR LANGUAGE TUTOR (ENGLISH)</v>
          </cell>
          <cell r="E994" t="str">
            <v>GRADE 6</v>
          </cell>
          <cell r="F994">
            <v>1</v>
          </cell>
          <cell r="G994">
            <v>44979.471990636303</v>
          </cell>
        </row>
        <row r="995">
          <cell r="C995" t="str">
            <v>DR U WAJID</v>
          </cell>
          <cell r="D995" t="str">
            <v>RESEARCH ASSOCIAT IN SERVICE SYSTEMS ENG</v>
          </cell>
          <cell r="E995" t="str">
            <v>GRADE 6</v>
          </cell>
          <cell r="F995">
            <v>1</v>
          </cell>
          <cell r="G995">
            <v>44979.471990636303</v>
          </cell>
        </row>
        <row r="996">
          <cell r="C996" t="str">
            <v>MR N CHOUDRY</v>
          </cell>
          <cell r="D996" t="str">
            <v>RESEARCH DEVELOPMENT COORDINATOR</v>
          </cell>
          <cell r="E996" t="str">
            <v>GRADE 6</v>
          </cell>
          <cell r="F996">
            <v>1</v>
          </cell>
          <cell r="G996">
            <v>44979.471990636303</v>
          </cell>
        </row>
        <row r="997">
          <cell r="C997" t="str">
            <v>MR MD STONE</v>
          </cell>
          <cell r="D997" t="str">
            <v>IT OFFICER</v>
          </cell>
          <cell r="E997" t="str">
            <v>GRADE 6</v>
          </cell>
          <cell r="F997">
            <v>1</v>
          </cell>
          <cell r="G997">
            <v>44979.471990636303</v>
          </cell>
        </row>
        <row r="998">
          <cell r="C998" t="str">
            <v>MR SJ RAW</v>
          </cell>
          <cell r="D998" t="str">
            <v>SENIOR LANGUAGE TUTOR (ENGLISH)</v>
          </cell>
          <cell r="E998" t="str">
            <v>GRADE 6</v>
          </cell>
          <cell r="F998">
            <v>1</v>
          </cell>
          <cell r="G998">
            <v>44979.471990636303</v>
          </cell>
        </row>
        <row r="999">
          <cell r="C999" t="str">
            <v>DR CA MARIN PITALUA</v>
          </cell>
          <cell r="D999" t="str">
            <v>RESEARCH ASSOCIATE IN SSE</v>
          </cell>
          <cell r="E999" t="str">
            <v>GRADE 6</v>
          </cell>
          <cell r="F999">
            <v>1</v>
          </cell>
          <cell r="G999">
            <v>44979.471990636303</v>
          </cell>
        </row>
        <row r="1000">
          <cell r="C1000" t="str">
            <v>MISS L MCCORMACK</v>
          </cell>
          <cell r="D1000" t="str">
            <v>MBA CENTRE COORDINATOR</v>
          </cell>
          <cell r="E1000" t="str">
            <v>GRADE 6</v>
          </cell>
          <cell r="F1000">
            <v>1</v>
          </cell>
          <cell r="G1000">
            <v>44979.471990636303</v>
          </cell>
        </row>
        <row r="1001">
          <cell r="C1001" t="str">
            <v>MRS T TIMPERLEY</v>
          </cell>
          <cell r="D1001" t="str">
            <v>FACULTY WEB OFFICER</v>
          </cell>
          <cell r="E1001" t="str">
            <v>GRADE 6</v>
          </cell>
          <cell r="F1001">
            <v>1</v>
          </cell>
          <cell r="G1001">
            <v>44979.471990636303</v>
          </cell>
        </row>
        <row r="1002">
          <cell r="C1002" t="str">
            <v>MISS AR BRERETON</v>
          </cell>
          <cell r="D1002" t="str">
            <v>UNDERGRADUATE OFFICE MANAGER</v>
          </cell>
          <cell r="E1002" t="str">
            <v>GRADE 6</v>
          </cell>
          <cell r="F1002">
            <v>1</v>
          </cell>
          <cell r="G1002">
            <v>44979.471990636303</v>
          </cell>
        </row>
        <row r="1003">
          <cell r="C1003" t="str">
            <v>MRS B O'CONNOR</v>
          </cell>
          <cell r="D1003" t="str">
            <v>Postgraduate Office Manager</v>
          </cell>
          <cell r="E1003" t="str">
            <v>GRADE 6</v>
          </cell>
          <cell r="F1003">
            <v>1</v>
          </cell>
          <cell r="G1003">
            <v>44979.471990636303</v>
          </cell>
        </row>
        <row r="1004">
          <cell r="C1004" t="str">
            <v>MRS AL ROBINSON</v>
          </cell>
          <cell r="D1004" t="str">
            <v>HEAD OF THE UNDERGRADUATE STUDENT OFFICE</v>
          </cell>
          <cell r="E1004" t="str">
            <v>GRADE 6</v>
          </cell>
          <cell r="F1004">
            <v>1</v>
          </cell>
          <cell r="G1004">
            <v>44979.471990636303</v>
          </cell>
        </row>
        <row r="1005">
          <cell r="C1005" t="str">
            <v>MR L MORRIS</v>
          </cell>
          <cell r="D1005" t="str">
            <v>MIMAS DEV OFFICER(IESR CONTENT MAN)</v>
          </cell>
          <cell r="E1005" t="str">
            <v>GRADE 6</v>
          </cell>
          <cell r="F1005">
            <v>1</v>
          </cell>
          <cell r="G1005">
            <v>44979.471990636303</v>
          </cell>
        </row>
        <row r="1006">
          <cell r="C1006" t="str">
            <v>MS SE LATHAM</v>
          </cell>
          <cell r="D1006" t="str">
            <v>UG Manager (Operational Management)</v>
          </cell>
          <cell r="E1006" t="str">
            <v>GRADE 6</v>
          </cell>
          <cell r="F1006">
            <v>1</v>
          </cell>
          <cell r="G1006">
            <v>44979.471990636303</v>
          </cell>
        </row>
        <row r="1007">
          <cell r="C1007" t="str">
            <v>DR CA FRANC</v>
          </cell>
          <cell r="D1007" t="str">
            <v>SENIOR LANGUAGE TUTOR (FRENCH)</v>
          </cell>
          <cell r="E1007" t="str">
            <v>GRADE 6</v>
          </cell>
          <cell r="F1007">
            <v>1</v>
          </cell>
          <cell r="G1007">
            <v>44979.471990636303</v>
          </cell>
        </row>
        <row r="1008">
          <cell r="C1008" t="str">
            <v>MRS P SHAO</v>
          </cell>
          <cell r="D1008" t="str">
            <v>MIMAS DEV OFFICER (CURL&amp;COPAC)</v>
          </cell>
          <cell r="E1008" t="str">
            <v>GRADE 6</v>
          </cell>
          <cell r="F1008">
            <v>1</v>
          </cell>
          <cell r="G1008">
            <v>44979.471990636303</v>
          </cell>
        </row>
        <row r="1009">
          <cell r="C1009" t="str">
            <v>MS DD WHITEHEAD</v>
          </cell>
          <cell r="D1009" t="str">
            <v>Acting Research Development Manager</v>
          </cell>
          <cell r="E1009" t="str">
            <v>GRADE 6</v>
          </cell>
          <cell r="F1009">
            <v>1</v>
          </cell>
          <cell r="G1009">
            <v>44979.471990636303</v>
          </cell>
        </row>
        <row r="1010">
          <cell r="C1010" t="str">
            <v>MRS VC BARNES</v>
          </cell>
          <cell r="D1010" t="str">
            <v>Postgraduate Admissions Manager</v>
          </cell>
          <cell r="E1010" t="str">
            <v>GRADE 6</v>
          </cell>
          <cell r="F1010">
            <v>1</v>
          </cell>
          <cell r="G1010">
            <v>44979.471990636303</v>
          </cell>
        </row>
        <row r="1011">
          <cell r="C1011" t="str">
            <v>MR JE LILLIE</v>
          </cell>
          <cell r="D1011" t="str">
            <v>IT OFFICER</v>
          </cell>
          <cell r="E1011" t="str">
            <v>GRADE 6</v>
          </cell>
          <cell r="F1011">
            <v>1</v>
          </cell>
          <cell r="G1011">
            <v>44979.471990636303</v>
          </cell>
        </row>
        <row r="1012">
          <cell r="C1012" t="str">
            <v>MRS S MULLEN</v>
          </cell>
          <cell r="D1012" t="str">
            <v>EXECUTIVE DEVELOPMENT CENTRE MANAGER</v>
          </cell>
          <cell r="E1012" t="str">
            <v>GRADE 6</v>
          </cell>
          <cell r="F1012">
            <v>1</v>
          </cell>
          <cell r="G1012">
            <v>44979.471990636303</v>
          </cell>
        </row>
        <row r="1013">
          <cell r="C1013" t="str">
            <v>DR A HOMEI</v>
          </cell>
          <cell r="D1013" t="str">
            <v>WELLCOME TRUST FELLOW</v>
          </cell>
          <cell r="E1013" t="str">
            <v>GRADE 6</v>
          </cell>
          <cell r="F1013">
            <v>1</v>
          </cell>
          <cell r="G1013">
            <v>44979.471990636303</v>
          </cell>
        </row>
        <row r="1014">
          <cell r="C1014" t="str">
            <v>DR D GRIFFITHS</v>
          </cell>
          <cell r="D1014" t="str">
            <v>Research Associate (CSEP)</v>
          </cell>
          <cell r="E1014" t="str">
            <v>GRADE 6</v>
          </cell>
          <cell r="F1014">
            <v>1</v>
          </cell>
          <cell r="G1014">
            <v>44979.471990636303</v>
          </cell>
        </row>
        <row r="1015">
          <cell r="C1015" t="str">
            <v>DR D DAVIES</v>
          </cell>
          <cell r="D1015" t="str">
            <v>SENIOR LANGUAGE TUTOR (ENGLISH)</v>
          </cell>
          <cell r="E1015" t="str">
            <v>GRADE 6</v>
          </cell>
          <cell r="F1015">
            <v>1</v>
          </cell>
          <cell r="G1015">
            <v>44979.471990636303</v>
          </cell>
        </row>
        <row r="1016">
          <cell r="C1016" t="str">
            <v>DR CE WILDMAN</v>
          </cell>
          <cell r="D1016" t="str">
            <v>Lecturer in Modern British History</v>
          </cell>
          <cell r="E1016" t="str">
            <v>GRADE 6</v>
          </cell>
          <cell r="F1016">
            <v>1</v>
          </cell>
          <cell r="G1016">
            <v>44979.471990636303</v>
          </cell>
        </row>
        <row r="1017">
          <cell r="C1017" t="str">
            <v>MR MJ RYAN</v>
          </cell>
          <cell r="D1017" t="str">
            <v>Lecturer in Medieval History (Teaching F</v>
          </cell>
          <cell r="E1017" t="str">
            <v>GRADE 6</v>
          </cell>
          <cell r="F1017">
            <v>1</v>
          </cell>
          <cell r="G1017">
            <v>44979.471990636303</v>
          </cell>
        </row>
        <row r="1018">
          <cell r="C1018" t="str">
            <v>MISS AL MORTON</v>
          </cell>
          <cell r="D1018" t="str">
            <v>SENIOR LANGUAGE TUTOR (FRENCH)</v>
          </cell>
          <cell r="E1018" t="str">
            <v>GRADE 6</v>
          </cell>
          <cell r="F1018">
            <v>1</v>
          </cell>
          <cell r="G1018">
            <v>44979.471990636303</v>
          </cell>
        </row>
        <row r="1019">
          <cell r="C1019" t="str">
            <v>DR R SMITHUIS</v>
          </cell>
          <cell r="D1019" t="str">
            <v>Lecturer in Medieval Jewish Studies</v>
          </cell>
          <cell r="E1019" t="str">
            <v>GRADE 6</v>
          </cell>
          <cell r="F1019">
            <v>1</v>
          </cell>
          <cell r="G1019">
            <v>44979.471990636303</v>
          </cell>
        </row>
        <row r="1020">
          <cell r="C1020" t="str">
            <v>DR E POLISCA</v>
          </cell>
          <cell r="D1020" t="str">
            <v>SENIOR LANGUAGE TUTOR (ITALIAN)</v>
          </cell>
          <cell r="E1020" t="str">
            <v>GRADE 6</v>
          </cell>
          <cell r="F1020">
            <v>1</v>
          </cell>
          <cell r="G1020">
            <v>44979.471990636303</v>
          </cell>
        </row>
        <row r="1021">
          <cell r="C1021" t="str">
            <v>MR SR TAYLOR</v>
          </cell>
          <cell r="D1021" t="str">
            <v>IT OFFICER (DESKTOP SYSTEMS)</v>
          </cell>
          <cell r="E1021" t="str">
            <v>GRADE 6</v>
          </cell>
          <cell r="F1021">
            <v>1</v>
          </cell>
          <cell r="G1021">
            <v>44979.471990636303</v>
          </cell>
        </row>
        <row r="1022">
          <cell r="C1022" t="str">
            <v>DR EV BARABANTSEVA</v>
          </cell>
          <cell r="D1022" t="str">
            <v>Lectureship in Chinese Int Relations</v>
          </cell>
          <cell r="E1022" t="str">
            <v>GRADE 6</v>
          </cell>
          <cell r="F1022">
            <v>1</v>
          </cell>
          <cell r="G1022">
            <v>44979.471990636303</v>
          </cell>
        </row>
        <row r="1023">
          <cell r="C1023" t="str">
            <v>MR PH BRADBURY</v>
          </cell>
          <cell r="D1023" t="str">
            <v>IT OFFICER</v>
          </cell>
          <cell r="E1023" t="str">
            <v>GRADE 6</v>
          </cell>
          <cell r="F1023">
            <v>1</v>
          </cell>
          <cell r="G1023">
            <v>44979.471990636303</v>
          </cell>
        </row>
        <row r="1024">
          <cell r="C1024" t="str">
            <v>MRS GR MILLIN-CHALABI</v>
          </cell>
          <cell r="D1024" t="str">
            <v>MIMAS DEV OFFICER (GEODATA SERVICES)</v>
          </cell>
          <cell r="E1024" t="str">
            <v>GRADE 6</v>
          </cell>
          <cell r="F1024">
            <v>1</v>
          </cell>
          <cell r="G1024">
            <v>44979.471990636303</v>
          </cell>
        </row>
        <row r="1025">
          <cell r="C1025" t="str">
            <v>MR T CARROLL</v>
          </cell>
          <cell r="D1025" t="str">
            <v>IT OFFICER - DBASE APPLICATION DEVELOPER</v>
          </cell>
          <cell r="E1025" t="str">
            <v>GRADE 6</v>
          </cell>
          <cell r="F1025">
            <v>1</v>
          </cell>
          <cell r="G1025">
            <v>44979.471990636303</v>
          </cell>
        </row>
        <row r="1026">
          <cell r="C1026" t="str">
            <v>MR J MOORE</v>
          </cell>
          <cell r="D1026" t="str">
            <v>SENIOR RESEARCH TECHNICIAN</v>
          </cell>
          <cell r="E1026" t="str">
            <v>GRADE 6</v>
          </cell>
          <cell r="F1026">
            <v>1</v>
          </cell>
          <cell r="G1026">
            <v>44979.471990636303</v>
          </cell>
        </row>
        <row r="1027">
          <cell r="C1027" t="str">
            <v>MR SM TATTERSALL</v>
          </cell>
          <cell r="D1027" t="str">
            <v>MIMAS DEVELOPMENT OFFICER (ARCHIVES HUB)</v>
          </cell>
          <cell r="E1027" t="str">
            <v>GRADE 6</v>
          </cell>
          <cell r="F1027">
            <v>1</v>
          </cell>
          <cell r="G1027">
            <v>44979.471990636303</v>
          </cell>
        </row>
        <row r="1028">
          <cell r="C1028" t="str">
            <v>MR X WU</v>
          </cell>
          <cell r="D1028" t="str">
            <v>BUSINESS DEVELOPMENT MANAGER</v>
          </cell>
          <cell r="E1028" t="str">
            <v>GRADE 6</v>
          </cell>
          <cell r="F1028">
            <v>1</v>
          </cell>
          <cell r="G1028">
            <v>44979.471990636303</v>
          </cell>
        </row>
        <row r="1029">
          <cell r="C1029" t="str">
            <v>MS EC SANDERS</v>
          </cell>
          <cell r="D1029" t="str">
            <v>ADMINISTRATOR QA &amp; ENHANCEMENT</v>
          </cell>
          <cell r="E1029" t="str">
            <v>GRADE 6</v>
          </cell>
          <cell r="F1029">
            <v>1</v>
          </cell>
          <cell r="G1029">
            <v>44979.471990636303</v>
          </cell>
        </row>
        <row r="1030">
          <cell r="C1030" t="str">
            <v>MS JM BOTTOMLEY</v>
          </cell>
          <cell r="D1030" t="str">
            <v>SENIOR LANGUAGE TUTOR (ENGLISH)</v>
          </cell>
          <cell r="E1030" t="str">
            <v>GRADE 6</v>
          </cell>
          <cell r="F1030">
            <v>1</v>
          </cell>
          <cell r="G1030">
            <v>44979.471990636303</v>
          </cell>
        </row>
        <row r="1031">
          <cell r="C1031" t="str">
            <v>MS JE DODDS</v>
          </cell>
          <cell r="D1031" t="str">
            <v>STUDENT EXPERIENCE ADMINISTRATOR</v>
          </cell>
          <cell r="E1031" t="str">
            <v>GRADE 6</v>
          </cell>
          <cell r="F1031">
            <v>1</v>
          </cell>
          <cell r="G1031">
            <v>44979.471990636303</v>
          </cell>
        </row>
        <row r="1032">
          <cell r="C1032" t="str">
            <v>MISS KR DAVIES</v>
          </cell>
          <cell r="D1032" t="str">
            <v>Research Associate (Morgan Centre)</v>
          </cell>
          <cell r="E1032" t="str">
            <v>GRADE 6</v>
          </cell>
          <cell r="F1032">
            <v>1</v>
          </cell>
          <cell r="G1032">
            <v>44979.471990636303</v>
          </cell>
        </row>
        <row r="1033">
          <cell r="C1033" t="str">
            <v>MISS A REED</v>
          </cell>
          <cell r="D1033" t="str">
            <v>MIMAS DEVELOPMENT OFFICER - METADATA SUP</v>
          </cell>
          <cell r="E1033" t="str">
            <v>GRADE 6</v>
          </cell>
          <cell r="F1033">
            <v>1</v>
          </cell>
          <cell r="G1033">
            <v>44979.471990636303</v>
          </cell>
        </row>
        <row r="1034">
          <cell r="C1034" t="str">
            <v>MR TD SLATER</v>
          </cell>
          <cell r="D1034" t="str">
            <v>IT OFFICER (DESKTOP SYSTEMS)</v>
          </cell>
          <cell r="E1034" t="str">
            <v>GRADE 6</v>
          </cell>
          <cell r="F1034">
            <v>1</v>
          </cell>
          <cell r="G1034">
            <v>44979.471990636303</v>
          </cell>
        </row>
        <row r="1035">
          <cell r="C1035" t="str">
            <v>MR DA LEWIS</v>
          </cell>
          <cell r="D1035" t="str">
            <v>IT OFFICER</v>
          </cell>
          <cell r="E1035" t="str">
            <v>GRADE 6</v>
          </cell>
          <cell r="F1035">
            <v>1</v>
          </cell>
          <cell r="G1035">
            <v>44979.471990636303</v>
          </cell>
        </row>
        <row r="1036">
          <cell r="C1036" t="str">
            <v>MRS M WITCOMBE</v>
          </cell>
          <cell r="D1036" t="str">
            <v>EUROPEAN CENTRE COORDINATOR</v>
          </cell>
          <cell r="E1036" t="str">
            <v>GRADE 6</v>
          </cell>
          <cell r="F1036">
            <v>1</v>
          </cell>
          <cell r="G1036">
            <v>44979.471990636303</v>
          </cell>
        </row>
        <row r="1037">
          <cell r="C1037" t="str">
            <v>DR JH PETERSON</v>
          </cell>
          <cell r="D1037" t="str">
            <v>KORCHINSKY LECTURESHIP</v>
          </cell>
          <cell r="E1037" t="str">
            <v>GRADE 6</v>
          </cell>
          <cell r="F1037">
            <v>1</v>
          </cell>
          <cell r="G1037">
            <v>44979.471990636303</v>
          </cell>
        </row>
        <row r="1038">
          <cell r="C1038" t="str">
            <v>MS ML CRANK</v>
          </cell>
          <cell r="D1038" t="str">
            <v>COORDINATOR - UG PROGRAMMES</v>
          </cell>
          <cell r="E1038" t="str">
            <v>GRADE 6</v>
          </cell>
          <cell r="F1038">
            <v>1</v>
          </cell>
          <cell r="G1038">
            <v>44979.471990636303</v>
          </cell>
        </row>
        <row r="1039">
          <cell r="C1039" t="str">
            <v>MR PM EASON</v>
          </cell>
          <cell r="D1039" t="str">
            <v>IT SUPPORT (SYSTEMS)</v>
          </cell>
          <cell r="E1039" t="str">
            <v>GRADE 6</v>
          </cell>
          <cell r="F1039">
            <v>1</v>
          </cell>
          <cell r="G1039">
            <v>44979.471990636303</v>
          </cell>
        </row>
        <row r="1040">
          <cell r="C1040" t="str">
            <v>MISS TL MONKMAN</v>
          </cell>
          <cell r="D1040" t="str">
            <v>PROGRAMME COORDINATOR - CHINA PROGRAMMES</v>
          </cell>
          <cell r="E1040" t="str">
            <v>GRADE 6</v>
          </cell>
          <cell r="F1040">
            <v>1</v>
          </cell>
          <cell r="G1040">
            <v>44979.471990636303</v>
          </cell>
        </row>
        <row r="1041">
          <cell r="C1041" t="str">
            <v>MR N SYROTIUK</v>
          </cell>
          <cell r="D1041" t="str">
            <v>MIMAS DEV OFFICER (ESDS INTERNATIONAL)</v>
          </cell>
          <cell r="E1041" t="str">
            <v>GRADE 6</v>
          </cell>
          <cell r="F1041">
            <v>1</v>
          </cell>
          <cell r="G1041">
            <v>44979.471990636303</v>
          </cell>
        </row>
        <row r="1042">
          <cell r="C1042" t="str">
            <v>MR AJ MOORE</v>
          </cell>
          <cell r="D1042" t="str">
            <v>IT OFFICER (DESKTOP SYSTEMS)</v>
          </cell>
          <cell r="E1042" t="str">
            <v>GRADE 6</v>
          </cell>
          <cell r="F1042">
            <v>1</v>
          </cell>
          <cell r="G1042">
            <v>44979.471990636303</v>
          </cell>
        </row>
        <row r="1043">
          <cell r="C1043" t="str">
            <v>MRS H POOLEY</v>
          </cell>
          <cell r="D1043" t="str">
            <v>Learning Technologist</v>
          </cell>
          <cell r="E1043" t="str">
            <v>GRADE 6</v>
          </cell>
          <cell r="F1043">
            <v>1</v>
          </cell>
          <cell r="G1043">
            <v>44979.471990636303</v>
          </cell>
        </row>
        <row r="1044">
          <cell r="C1044" t="str">
            <v>DR HL COBB</v>
          </cell>
          <cell r="D1044" t="str">
            <v>ARCHAEOLOGY TECHNICIAN</v>
          </cell>
          <cell r="E1044" t="str">
            <v>GRADE 6</v>
          </cell>
          <cell r="F1044">
            <v>1</v>
          </cell>
          <cell r="G1044">
            <v>44979.471990636303</v>
          </cell>
        </row>
        <row r="1045">
          <cell r="C1045" t="str">
            <v>DR S MORGAN</v>
          </cell>
          <cell r="D1045" t="str">
            <v>Lectureship in Information Systems &amp; Dev</v>
          </cell>
          <cell r="E1045" t="str">
            <v>GRADE 6</v>
          </cell>
          <cell r="F1045">
            <v>1</v>
          </cell>
          <cell r="G1045">
            <v>44979.471990636303</v>
          </cell>
        </row>
        <row r="1046">
          <cell r="C1046" t="str">
            <v>MR PV SMITH</v>
          </cell>
          <cell r="D1046" t="str">
            <v>STUDENT SUPPORT OFFICER</v>
          </cell>
          <cell r="E1046" t="str">
            <v>GRADE 6</v>
          </cell>
          <cell r="F1046">
            <v>1</v>
          </cell>
          <cell r="G1046">
            <v>44979.471990636303</v>
          </cell>
        </row>
        <row r="1047">
          <cell r="C1047" t="str">
            <v>DR JCH WILSON</v>
          </cell>
          <cell r="D1047" t="str">
            <v>HALLSWORTH RESEARCH FELLOW</v>
          </cell>
          <cell r="E1047" t="str">
            <v>GRADE 6</v>
          </cell>
          <cell r="F1047">
            <v>1</v>
          </cell>
          <cell r="G1047">
            <v>44979.471990636303</v>
          </cell>
        </row>
        <row r="1048">
          <cell r="C1048" t="str">
            <v>MR GR HUMPHRY</v>
          </cell>
          <cell r="D1048" t="str">
            <v>IT OFFICER</v>
          </cell>
          <cell r="E1048" t="str">
            <v>GRADE 6</v>
          </cell>
          <cell r="F1048">
            <v>1</v>
          </cell>
          <cell r="G1048">
            <v>44979.471990636303</v>
          </cell>
        </row>
        <row r="1049">
          <cell r="C1049" t="str">
            <v>MR AW GOLD</v>
          </cell>
          <cell r="D1049" t="str">
            <v>Learning Technologist</v>
          </cell>
          <cell r="E1049" t="str">
            <v>GRADE 6</v>
          </cell>
          <cell r="F1049">
            <v>1</v>
          </cell>
          <cell r="G1049">
            <v>44979.471990636303</v>
          </cell>
        </row>
        <row r="1050">
          <cell r="C1050" t="str">
            <v>MS KM HOWARTH</v>
          </cell>
          <cell r="D1050" t="str">
            <v>TEACHING FELLOW IN INTERNATIONAL DEVLPMT</v>
          </cell>
          <cell r="E1050" t="str">
            <v>GRADE 6</v>
          </cell>
          <cell r="F1050">
            <v>1</v>
          </cell>
          <cell r="G1050">
            <v>44979.471990636303</v>
          </cell>
        </row>
        <row r="1051">
          <cell r="C1051" t="str">
            <v>MR PA TWISS</v>
          </cell>
          <cell r="D1051" t="str">
            <v>IT OFFICER - NETWORK INFRASTRUCTURE</v>
          </cell>
          <cell r="E1051" t="str">
            <v>GRADE 6</v>
          </cell>
          <cell r="F1051">
            <v>1</v>
          </cell>
          <cell r="G1051">
            <v>44979.471990636303</v>
          </cell>
        </row>
        <row r="1052">
          <cell r="C1052" t="str">
            <v>MR RJ NIMMO</v>
          </cell>
          <cell r="D1052" t="str">
            <v>LECTURER IN SOCIOLOGY</v>
          </cell>
          <cell r="E1052" t="str">
            <v>GRADE 6</v>
          </cell>
          <cell r="F1052">
            <v>1</v>
          </cell>
          <cell r="G1052">
            <v>44979.471990636303</v>
          </cell>
        </row>
        <row r="1053">
          <cell r="C1053" t="str">
            <v>MS SD BOSWELL-REES</v>
          </cell>
          <cell r="D1053" t="str">
            <v>SENIOR LANGUAGE TUTOR (ENGLISH)</v>
          </cell>
          <cell r="E1053" t="str">
            <v>GRADE 6</v>
          </cell>
          <cell r="F1053">
            <v>1</v>
          </cell>
          <cell r="G1053">
            <v>44979.471990636303</v>
          </cell>
        </row>
        <row r="1054">
          <cell r="C1054" t="str">
            <v>MR MK NASH</v>
          </cell>
          <cell r="D1054" t="str">
            <v>IT OFFICER</v>
          </cell>
          <cell r="E1054" t="str">
            <v>GRADE 6</v>
          </cell>
          <cell r="F1054">
            <v>1</v>
          </cell>
          <cell r="G1054">
            <v>44979.471990636303</v>
          </cell>
        </row>
        <row r="1055">
          <cell r="C1055" t="str">
            <v>DR EB OCHMAN</v>
          </cell>
          <cell r="D1055" t="str">
            <v>RCUK ACADEMIC FELLOW</v>
          </cell>
          <cell r="E1055" t="str">
            <v>GRADE 6</v>
          </cell>
          <cell r="F1055">
            <v>1</v>
          </cell>
          <cell r="G1055">
            <v>44979.471990636303</v>
          </cell>
        </row>
        <row r="1056">
          <cell r="C1056" t="str">
            <v>MR NN OBASI</v>
          </cell>
          <cell r="D1056" t="str">
            <v>IT OFFICER (DESKTOP SYSTEMS)</v>
          </cell>
          <cell r="E1056" t="str">
            <v>GRADE 6</v>
          </cell>
          <cell r="F1056">
            <v>1</v>
          </cell>
          <cell r="G1056">
            <v>44979.471990636303</v>
          </cell>
        </row>
        <row r="1057">
          <cell r="C1057" t="str">
            <v>MRS CA BARKER</v>
          </cell>
          <cell r="D1057" t="str">
            <v>RECRUITMENT AND ADMISSIONS OFFICER</v>
          </cell>
          <cell r="E1057" t="str">
            <v>GRADE 6</v>
          </cell>
          <cell r="F1057">
            <v>1</v>
          </cell>
          <cell r="G1057">
            <v>44979.471990636303</v>
          </cell>
        </row>
        <row r="1058">
          <cell r="C1058" t="str">
            <v>MR J BADIN</v>
          </cell>
          <cell r="D1058" t="str">
            <v>IT OFFICER (DESKTOP SYSTEMS)</v>
          </cell>
          <cell r="E1058" t="str">
            <v>GRADE 6</v>
          </cell>
          <cell r="F1058">
            <v>1</v>
          </cell>
          <cell r="G1058">
            <v>44979.471990636303</v>
          </cell>
        </row>
        <row r="1059">
          <cell r="C1059" t="str">
            <v>DR J GRUB</v>
          </cell>
          <cell r="D1059" t="str">
            <v>SENIOR LANGUAGE TUTOR (LEAP GERMAN)</v>
          </cell>
          <cell r="E1059" t="str">
            <v>GRADE 6</v>
          </cell>
          <cell r="F1059">
            <v>1</v>
          </cell>
          <cell r="G1059">
            <v>44979.471990636303</v>
          </cell>
        </row>
        <row r="1060">
          <cell r="C1060" t="str">
            <v>DR SJ HINCKS</v>
          </cell>
          <cell r="D1060" t="str">
            <v>LECTURER IN SPATIAL PLANNING</v>
          </cell>
          <cell r="E1060" t="str">
            <v>GRADE 6</v>
          </cell>
          <cell r="F1060">
            <v>1</v>
          </cell>
          <cell r="G1060">
            <v>44979.471990636303</v>
          </cell>
        </row>
        <row r="1061">
          <cell r="C1061" t="str">
            <v>MR K HENNERMANN</v>
          </cell>
          <cell r="D1061" t="str">
            <v>IT OFFICER-SPATIAL DATA RESEARCH SUPPORT</v>
          </cell>
          <cell r="E1061" t="str">
            <v>GRADE 6</v>
          </cell>
          <cell r="F1061">
            <v>1</v>
          </cell>
          <cell r="G1061">
            <v>44979.471990636303</v>
          </cell>
        </row>
        <row r="1062">
          <cell r="C1062" t="str">
            <v>MR DP HAMPSON</v>
          </cell>
          <cell r="D1062" t="str">
            <v>Lecturer in Marketing</v>
          </cell>
          <cell r="E1062" t="str">
            <v>GRADE 6</v>
          </cell>
          <cell r="F1062">
            <v>1</v>
          </cell>
          <cell r="G1062">
            <v>44979.471990636303</v>
          </cell>
        </row>
        <row r="1063">
          <cell r="C1063" t="str">
            <v>DR JLV MONTGOMERIE</v>
          </cell>
          <cell r="D1063" t="str">
            <v>RESEARCH ASSOCIATE (CRESC)</v>
          </cell>
          <cell r="E1063" t="str">
            <v>GRADE 6</v>
          </cell>
          <cell r="F1063">
            <v>1</v>
          </cell>
          <cell r="G1063">
            <v>44979.471990636303</v>
          </cell>
        </row>
        <row r="1064">
          <cell r="C1064" t="str">
            <v>MRS HJ JONES</v>
          </cell>
          <cell r="D1064" t="str">
            <v>MIMAS DEVELOPMENT OFFICER</v>
          </cell>
          <cell r="E1064" t="str">
            <v>GRADE 6</v>
          </cell>
          <cell r="F1064">
            <v>1</v>
          </cell>
          <cell r="G1064">
            <v>44979.471990636303</v>
          </cell>
        </row>
        <row r="1065">
          <cell r="C1065" t="str">
            <v>MR C GARNETT</v>
          </cell>
          <cell r="D1065" t="str">
            <v>CAREER MANAGEMENT ADVISOR</v>
          </cell>
          <cell r="E1065" t="str">
            <v>GRADE 6</v>
          </cell>
          <cell r="F1065">
            <v>1</v>
          </cell>
          <cell r="G1065">
            <v>44979.471990636303</v>
          </cell>
        </row>
        <row r="1066">
          <cell r="C1066" t="str">
            <v>MR E FLYNN</v>
          </cell>
          <cell r="D1066" t="str">
            <v>LEARNING TECHNOLOGIST</v>
          </cell>
          <cell r="E1066" t="str">
            <v>GRADE 6</v>
          </cell>
          <cell r="F1066">
            <v>1</v>
          </cell>
          <cell r="G1066">
            <v>44979.471990636303</v>
          </cell>
        </row>
        <row r="1067">
          <cell r="C1067" t="str">
            <v>DR A SEN</v>
          </cell>
          <cell r="D1067" t="str">
            <v>RCUK ACADEMIC FELLOW</v>
          </cell>
          <cell r="E1067" t="str">
            <v>GRADE 6</v>
          </cell>
          <cell r="F1067">
            <v>1</v>
          </cell>
          <cell r="G1067">
            <v>44979.471990636303</v>
          </cell>
        </row>
        <row r="1068">
          <cell r="C1068" t="str">
            <v>DR AW MOORE</v>
          </cell>
          <cell r="D1068" t="str">
            <v>LECTURER IN CHINESE HISTORY</v>
          </cell>
          <cell r="E1068" t="str">
            <v>GRADE 6</v>
          </cell>
          <cell r="F1068">
            <v>1</v>
          </cell>
          <cell r="G1068">
            <v>44979.471990636303</v>
          </cell>
        </row>
        <row r="1069">
          <cell r="C1069" t="str">
            <v>DR M XING</v>
          </cell>
          <cell r="D1069" t="str">
            <v>SENIOR LANGUAGE TUTOR (CHINESE)</v>
          </cell>
          <cell r="E1069" t="str">
            <v>GRADE 6</v>
          </cell>
          <cell r="F1069">
            <v>1</v>
          </cell>
          <cell r="G1069">
            <v>44979.471990636303</v>
          </cell>
        </row>
        <row r="1070">
          <cell r="C1070" t="str">
            <v>MR A RICHARDSON</v>
          </cell>
          <cell r="D1070" t="str">
            <v>Learning Technologist</v>
          </cell>
          <cell r="E1070" t="str">
            <v>GRADE 6</v>
          </cell>
          <cell r="F1070">
            <v>1</v>
          </cell>
          <cell r="G1070">
            <v>44979.471990636303</v>
          </cell>
        </row>
        <row r="1071">
          <cell r="C1071" t="str">
            <v>MS W LIN</v>
          </cell>
          <cell r="D1071" t="str">
            <v>LECTURER IN MODERN CHINESE LITE &amp; CUL ST</v>
          </cell>
          <cell r="E1071" t="str">
            <v>GRADE 6</v>
          </cell>
          <cell r="F1071">
            <v>1</v>
          </cell>
          <cell r="G1071">
            <v>44979.471990636303</v>
          </cell>
        </row>
        <row r="1072">
          <cell r="C1072" t="str">
            <v>MR DJ NEEDHAM</v>
          </cell>
          <cell r="D1072" t="str">
            <v>MIMAS DEVELOP OFFICER (NAMES PROJ)</v>
          </cell>
          <cell r="E1072" t="str">
            <v>GRADE 6</v>
          </cell>
          <cell r="F1072">
            <v>1</v>
          </cell>
          <cell r="G1072">
            <v>44979.471990636303</v>
          </cell>
        </row>
        <row r="1073">
          <cell r="C1073" t="str">
            <v>DR EA ALFOLDI</v>
          </cell>
          <cell r="D1073" t="str">
            <v>Lecturer in International Business</v>
          </cell>
          <cell r="E1073" t="str">
            <v>GRADE 6</v>
          </cell>
          <cell r="F1073">
            <v>1</v>
          </cell>
          <cell r="G1073">
            <v>44979.471990636303</v>
          </cell>
        </row>
        <row r="1074">
          <cell r="C1074" t="str">
            <v>DR E GUITTET</v>
          </cell>
          <cell r="D1074" t="str">
            <v>LECTURER -TERRORISM &amp; POLITICAL VIOLENCE</v>
          </cell>
          <cell r="E1074" t="str">
            <v>GRADE 6</v>
          </cell>
          <cell r="F1074">
            <v>1</v>
          </cell>
          <cell r="G1074">
            <v>44979.471990636303</v>
          </cell>
        </row>
        <row r="1075">
          <cell r="C1075" t="str">
            <v>MR AP JERRISON</v>
          </cell>
          <cell r="D1075" t="str">
            <v>ANALYST/PROGRAMMER</v>
          </cell>
          <cell r="E1075" t="str">
            <v>GRADE 6</v>
          </cell>
          <cell r="F1075">
            <v>1</v>
          </cell>
          <cell r="G1075">
            <v>44979.471990636303</v>
          </cell>
        </row>
        <row r="1076">
          <cell r="C1076" t="str">
            <v>DR Y KIM</v>
          </cell>
          <cell r="D1076" t="str">
            <v>LECTURER IN PHONETICS AND PHONOLOGY</v>
          </cell>
          <cell r="E1076" t="str">
            <v>GRADE 6</v>
          </cell>
          <cell r="F1076">
            <v>1</v>
          </cell>
          <cell r="G1076">
            <v>44979.471990636303</v>
          </cell>
        </row>
        <row r="1077">
          <cell r="C1077" t="str">
            <v>DR N KANG</v>
          </cell>
          <cell r="D1077" t="str">
            <v>Lecturer in Development Management</v>
          </cell>
          <cell r="E1077" t="str">
            <v>GRADE 6</v>
          </cell>
          <cell r="F1077">
            <v>1</v>
          </cell>
          <cell r="G1077">
            <v>44979.471990636303</v>
          </cell>
        </row>
        <row r="1078">
          <cell r="C1078" t="str">
            <v>DR RS JASANI</v>
          </cell>
          <cell r="D1078" t="str">
            <v>Lecturer in Humanitarian &amp; Conflict Resp</v>
          </cell>
          <cell r="E1078" t="str">
            <v>GRADE 6</v>
          </cell>
          <cell r="F1078">
            <v>1</v>
          </cell>
          <cell r="G1078">
            <v>44979.471990636303</v>
          </cell>
        </row>
        <row r="1079">
          <cell r="C1079" t="str">
            <v>DR S MOSSMAN</v>
          </cell>
          <cell r="D1079" t="str">
            <v>LECTURER IN MEDIEVAL HISTORY</v>
          </cell>
          <cell r="E1079" t="str">
            <v>GRADE 6</v>
          </cell>
          <cell r="F1079">
            <v>1</v>
          </cell>
          <cell r="G1079">
            <v>44979.471990636303</v>
          </cell>
        </row>
        <row r="1080">
          <cell r="C1080" t="str">
            <v>DR JM DARLING</v>
          </cell>
          <cell r="D1080" t="str">
            <v>LECTURER IN HUMAN GEOGRAPHY</v>
          </cell>
          <cell r="E1080" t="str">
            <v>GRADE 6</v>
          </cell>
          <cell r="F1080">
            <v>1</v>
          </cell>
          <cell r="G1080">
            <v>44979.471990636303</v>
          </cell>
        </row>
        <row r="1081">
          <cell r="C1081" t="str">
            <v>MRS EV WIGGETT</v>
          </cell>
          <cell r="D1081" t="str">
            <v>Sales &amp; Marketing Manager New Bus Gen</v>
          </cell>
          <cell r="E1081" t="str">
            <v>GRADE 6</v>
          </cell>
          <cell r="F1081">
            <v>1</v>
          </cell>
          <cell r="G1081">
            <v>44979.471990636303</v>
          </cell>
        </row>
        <row r="1082">
          <cell r="C1082" t="str">
            <v>DR SR WOODWARD</v>
          </cell>
          <cell r="D1082" t="str">
            <v>LECTURER IN SOCIOLOGY</v>
          </cell>
          <cell r="E1082" t="str">
            <v>GRADE 6</v>
          </cell>
          <cell r="F1082">
            <v>1</v>
          </cell>
          <cell r="G1082">
            <v>44979.471990636303</v>
          </cell>
        </row>
        <row r="1083">
          <cell r="C1083" t="str">
            <v>DR D ROHMANN</v>
          </cell>
          <cell r="D1083" t="str">
            <v>Research Associate in Early Christianity</v>
          </cell>
          <cell r="E1083" t="str">
            <v>GRADE 6</v>
          </cell>
          <cell r="F1083">
            <v>1</v>
          </cell>
          <cell r="G1083">
            <v>44979.471990636303</v>
          </cell>
        </row>
        <row r="1084">
          <cell r="C1084" t="str">
            <v>DR R MAZZA</v>
          </cell>
          <cell r="D1084" t="str">
            <v>LECTURER IN HISTORY OF CHRISTIANITY</v>
          </cell>
          <cell r="E1084" t="str">
            <v>GRADE 6</v>
          </cell>
          <cell r="F1084">
            <v>1</v>
          </cell>
          <cell r="G1084">
            <v>44979.471990636303</v>
          </cell>
        </row>
        <row r="1085">
          <cell r="C1085" t="str">
            <v>DR PT KALSHOVEN</v>
          </cell>
          <cell r="D1085" t="str">
            <v>Lecturer in Social Anthropology</v>
          </cell>
          <cell r="E1085" t="str">
            <v>GRADE 6</v>
          </cell>
          <cell r="F1085">
            <v>1</v>
          </cell>
          <cell r="G1085">
            <v>44979.471990636303</v>
          </cell>
        </row>
        <row r="1086">
          <cell r="C1086" t="str">
            <v>DR WTM PORTER</v>
          </cell>
          <cell r="D1086" t="str">
            <v>Lecturer in Politics (Political Theory)</v>
          </cell>
          <cell r="E1086" t="str">
            <v>GRADE 6</v>
          </cell>
          <cell r="F1086">
            <v>1</v>
          </cell>
          <cell r="G1086">
            <v>44979.471990636303</v>
          </cell>
        </row>
        <row r="1087">
          <cell r="C1087" t="str">
            <v>DR IHL DOUCET</v>
          </cell>
          <cell r="D1087" t="str">
            <v>Lecturer in Architecture &amp; Global Urban</v>
          </cell>
          <cell r="E1087" t="str">
            <v>GRADE 6</v>
          </cell>
          <cell r="F1087">
            <v>1</v>
          </cell>
          <cell r="G1087">
            <v>44979.471990636303</v>
          </cell>
        </row>
        <row r="1088">
          <cell r="C1088" t="str">
            <v>DR S MARINO</v>
          </cell>
          <cell r="D1088" t="str">
            <v>RESEARCH ASSOCIATE</v>
          </cell>
          <cell r="E1088" t="str">
            <v>GRADE 6</v>
          </cell>
          <cell r="F1088">
            <v>1</v>
          </cell>
          <cell r="G1088">
            <v>44979.471990636303</v>
          </cell>
        </row>
        <row r="1089">
          <cell r="C1089" t="str">
            <v>MS C MOORE</v>
          </cell>
          <cell r="D1089" t="str">
            <v>Accountant</v>
          </cell>
          <cell r="E1089" t="str">
            <v>GRADE 6</v>
          </cell>
          <cell r="F1089">
            <v>1</v>
          </cell>
          <cell r="G1089">
            <v>44979.471990636303</v>
          </cell>
        </row>
        <row r="1090">
          <cell r="C1090" t="str">
            <v>MR GC JEWELL</v>
          </cell>
          <cell r="D1090" t="str">
            <v>FINANCE MANAGER</v>
          </cell>
          <cell r="E1090" t="str">
            <v>GRADE 6</v>
          </cell>
          <cell r="F1090">
            <v>1</v>
          </cell>
          <cell r="G1090">
            <v>44979.471990636303</v>
          </cell>
        </row>
        <row r="1091">
          <cell r="C1091" t="str">
            <v>DR C FOX</v>
          </cell>
          <cell r="D1091" t="str">
            <v>Lecturer in Criminology</v>
          </cell>
          <cell r="E1091" t="str">
            <v>GRADE 6</v>
          </cell>
          <cell r="F1091">
            <v>1</v>
          </cell>
          <cell r="G1091">
            <v>44979.471990636303</v>
          </cell>
        </row>
        <row r="1092">
          <cell r="C1092" t="str">
            <v>MS C HARGREAVES</v>
          </cell>
          <cell r="D1092" t="str">
            <v>Accountant</v>
          </cell>
          <cell r="E1092" t="str">
            <v>GRADE 6</v>
          </cell>
          <cell r="F1092">
            <v>1</v>
          </cell>
          <cell r="G1092">
            <v>44979.471990636303</v>
          </cell>
        </row>
        <row r="1093">
          <cell r="C1093" t="str">
            <v>DR PJ MEADOWS</v>
          </cell>
          <cell r="D1093" t="str">
            <v>Lecturer (TF) in Philosophy</v>
          </cell>
          <cell r="E1093" t="str">
            <v>GRADE 6</v>
          </cell>
          <cell r="F1093">
            <v>1</v>
          </cell>
          <cell r="G1093">
            <v>44979.471990636303</v>
          </cell>
        </row>
        <row r="1094">
          <cell r="C1094" t="str">
            <v>DR SD YILMAZ</v>
          </cell>
          <cell r="D1094" t="str">
            <v>Lecturer (TF) in MacroEconomics</v>
          </cell>
          <cell r="E1094" t="str">
            <v>GRADE 6</v>
          </cell>
          <cell r="F1094">
            <v>1</v>
          </cell>
          <cell r="G1094">
            <v>44757.310190648699</v>
          </cell>
        </row>
        <row r="1095">
          <cell r="C1095" t="str">
            <v>MR Y LI</v>
          </cell>
          <cell r="D1095" t="str">
            <v>Lecturer (TF) in Econometrics</v>
          </cell>
          <cell r="E1095" t="str">
            <v>GRADE 6</v>
          </cell>
          <cell r="F1095">
            <v>1</v>
          </cell>
          <cell r="G1095">
            <v>44757.310190648699</v>
          </cell>
        </row>
        <row r="1096">
          <cell r="C1096" t="str">
            <v>MR D REPPAS</v>
          </cell>
          <cell r="D1096" t="str">
            <v>Lecturer (TF) in Environ &amp; Resource Econ</v>
          </cell>
          <cell r="E1096" t="str">
            <v>GRADE 6</v>
          </cell>
          <cell r="F1096">
            <v>1</v>
          </cell>
          <cell r="G1096">
            <v>44757.310190648699</v>
          </cell>
        </row>
        <row r="1097">
          <cell r="C1097" t="str">
            <v>DR DP HARRIS</v>
          </cell>
          <cell r="D1097" t="str">
            <v>Research Associate ESRC</v>
          </cell>
          <cell r="E1097" t="str">
            <v>GRADE 6</v>
          </cell>
          <cell r="F1097">
            <v>1</v>
          </cell>
          <cell r="G1097">
            <v>44362.449594661201</v>
          </cell>
        </row>
        <row r="1098">
          <cell r="C1098" t="str">
            <v>DR M BLEDA</v>
          </cell>
          <cell r="D1098" t="str">
            <v>RESEARCH ASSOCIATE</v>
          </cell>
          <cell r="E1098" t="str">
            <v>GRADE 6</v>
          </cell>
          <cell r="F1098">
            <v>2</v>
          </cell>
          <cell r="G1098">
            <v>44199.783990636301</v>
          </cell>
        </row>
        <row r="1099">
          <cell r="C1099" t="str">
            <v>MR JW STARBROOK</v>
          </cell>
          <cell r="D1099" t="str">
            <v>RESEARCH DEVELOPMENT MANAGER</v>
          </cell>
          <cell r="E1099" t="str">
            <v>GRADE 6</v>
          </cell>
          <cell r="F1099">
            <v>2</v>
          </cell>
          <cell r="G1099">
            <v>44199.783990636301</v>
          </cell>
        </row>
        <row r="1100">
          <cell r="C1100" t="str">
            <v>MR S PARRY</v>
          </cell>
          <cell r="D1100" t="str">
            <v>TEACHING FELLOW IN ARTS MAN &amp; POLICY</v>
          </cell>
          <cell r="E1100" t="str">
            <v>GRADE 6</v>
          </cell>
          <cell r="F1100">
            <v>2</v>
          </cell>
          <cell r="G1100">
            <v>44199.783990636301</v>
          </cell>
        </row>
        <row r="1101">
          <cell r="C1101" t="str">
            <v>DR A VALASSOPOULOS</v>
          </cell>
          <cell r="D1101" t="str">
            <v>LECTURER IN POST-1945 POST-COL.WRLD LIT.</v>
          </cell>
          <cell r="E1101" t="str">
            <v>GRADE 6</v>
          </cell>
          <cell r="F1101">
            <v>1</v>
          </cell>
          <cell r="G1101">
            <v>43767.242780631474</v>
          </cell>
        </row>
        <row r="1102">
          <cell r="C1102" t="str">
            <v>MRS F COOPER</v>
          </cell>
          <cell r="D1102" t="str">
            <v>SCHOOL OFFICE SUPERVISOR</v>
          </cell>
          <cell r="E1102" t="str">
            <v>GRADE 6</v>
          </cell>
          <cell r="F1102">
            <v>1</v>
          </cell>
          <cell r="G1102">
            <v>43687.189979231247</v>
          </cell>
        </row>
        <row r="1103">
          <cell r="C1103" t="str">
            <v>MISS S KING-HELE</v>
          </cell>
          <cell r="D1103" t="str">
            <v>RESEARCH ASSOCIATE (CCSR)</v>
          </cell>
          <cell r="E1103" t="str">
            <v>GRADE 6</v>
          </cell>
          <cell r="F1103">
            <v>1</v>
          </cell>
          <cell r="G1103">
            <v>43645.974827416205</v>
          </cell>
        </row>
        <row r="1104">
          <cell r="C1104" t="str">
            <v>MISS NV LORD</v>
          </cell>
          <cell r="D1104" t="str">
            <v>QUALITY ASSURANCE &amp; ENHANCEMENT ADMINIST</v>
          </cell>
          <cell r="E1104" t="str">
            <v>GRADE 6</v>
          </cell>
          <cell r="F1104">
            <v>1</v>
          </cell>
          <cell r="G1104">
            <v>43645.974827416205</v>
          </cell>
        </row>
        <row r="1105">
          <cell r="C1105" t="str">
            <v>DR AG SHERRIFF</v>
          </cell>
          <cell r="D1105" t="str">
            <v>Research Associate</v>
          </cell>
          <cell r="E1105" t="str">
            <v>GRADE 6</v>
          </cell>
          <cell r="F1105">
            <v>1</v>
          </cell>
          <cell r="G1105">
            <v>43645.974827416205</v>
          </cell>
        </row>
        <row r="1106">
          <cell r="C1106" t="str">
            <v>MISS PA BATHER</v>
          </cell>
          <cell r="D1106" t="str">
            <v>Lecturer in Classics &amp; Ancient History</v>
          </cell>
          <cell r="E1106" t="str">
            <v>GRADE 6</v>
          </cell>
          <cell r="F1106">
            <v>1</v>
          </cell>
          <cell r="G1106">
            <v>43645.974827416205</v>
          </cell>
        </row>
        <row r="1107">
          <cell r="C1107" t="str">
            <v>MS A NINO ALONSO</v>
          </cell>
          <cell r="D1107" t="str">
            <v>SENIOR LANGUAGE TUTOR (SPANISH)</v>
          </cell>
          <cell r="E1107" t="str">
            <v>GRADE 6</v>
          </cell>
          <cell r="F1107">
            <v>1</v>
          </cell>
          <cell r="G1107">
            <v>43645.974827416205</v>
          </cell>
        </row>
        <row r="1108">
          <cell r="C1108" t="str">
            <v>DR JR O'BRIEN</v>
          </cell>
          <cell r="D1108" t="str">
            <v>Lecturer in Geography</v>
          </cell>
          <cell r="E1108" t="str">
            <v>GRADE 6</v>
          </cell>
          <cell r="F1108">
            <v>1</v>
          </cell>
          <cell r="G1108">
            <v>43645.974827416205</v>
          </cell>
        </row>
        <row r="1109">
          <cell r="C1109" t="str">
            <v>MS MT FINN</v>
          </cell>
          <cell r="D1109" t="str">
            <v>SENIOR LANGUAGE TUTOR (ENGLISH)</v>
          </cell>
          <cell r="E1109" t="str">
            <v>GRADE 6</v>
          </cell>
          <cell r="F1109">
            <v>1</v>
          </cell>
          <cell r="G1109">
            <v>43645.974827416205</v>
          </cell>
        </row>
        <row r="1110">
          <cell r="C1110" t="str">
            <v>MR PJ ARROWSMITH</v>
          </cell>
          <cell r="D1110" t="str">
            <v>RECRUITMENT &amp; ADMISSIONS ADMINISTRATOR</v>
          </cell>
          <cell r="E1110" t="str">
            <v>GRADE 6</v>
          </cell>
          <cell r="F1110">
            <v>1</v>
          </cell>
          <cell r="G1110">
            <v>43645.974827416205</v>
          </cell>
        </row>
        <row r="1111">
          <cell r="C1111" t="str">
            <v>DR T FREDERIKSEN</v>
          </cell>
          <cell r="D1111" t="str">
            <v>Lecturer in Environment and Development</v>
          </cell>
          <cell r="E1111" t="str">
            <v>GRADE 6</v>
          </cell>
          <cell r="F1111">
            <v>1</v>
          </cell>
          <cell r="G1111">
            <v>43645.974827416205</v>
          </cell>
        </row>
        <row r="1112">
          <cell r="C1112" t="str">
            <v>MR ASJ SCULLY</v>
          </cell>
          <cell r="D1112" t="str">
            <v>FACULTY WEB OFFICER</v>
          </cell>
          <cell r="E1112" t="str">
            <v>GRADE 6</v>
          </cell>
          <cell r="F1112">
            <v>1</v>
          </cell>
          <cell r="G1112">
            <v>43645.974827416205</v>
          </cell>
        </row>
        <row r="1113">
          <cell r="C1113" t="str">
            <v>DR SA MUIR</v>
          </cell>
          <cell r="D1113" t="str">
            <v>RES ASSOC IN QUAL LONG ANAL HOUSE TRAVEL</v>
          </cell>
          <cell r="E1113" t="str">
            <v>GRADE 6</v>
          </cell>
          <cell r="F1113">
            <v>1</v>
          </cell>
          <cell r="G1113">
            <v>43645.974827416205</v>
          </cell>
        </row>
        <row r="1114">
          <cell r="C1114" t="str">
            <v>MR B ABULIMITI</v>
          </cell>
          <cell r="D1114" t="str">
            <v>SENIOR LANGUAGE TUTOR (CHINESE)</v>
          </cell>
          <cell r="E1114" t="str">
            <v>GRADE 6</v>
          </cell>
          <cell r="F1114">
            <v>1</v>
          </cell>
          <cell r="G1114">
            <v>43645.974827416205</v>
          </cell>
        </row>
        <row r="1115">
          <cell r="C1115" t="str">
            <v>DR M SOBOLEWSKA</v>
          </cell>
          <cell r="D1115" t="str">
            <v>Lecturer in Politics (Quantitative Meth)</v>
          </cell>
          <cell r="E1115" t="str">
            <v>GRADE 6</v>
          </cell>
          <cell r="F1115">
            <v>1</v>
          </cell>
          <cell r="G1115">
            <v>43645.974827416205</v>
          </cell>
        </row>
        <row r="1116">
          <cell r="C1116" t="str">
            <v>DR AG LENDRUM</v>
          </cell>
          <cell r="D1116" t="str">
            <v>Lecturer in Psychology of Education</v>
          </cell>
          <cell r="E1116" t="str">
            <v>GRADE 6</v>
          </cell>
          <cell r="F1116">
            <v>1</v>
          </cell>
          <cell r="G1116">
            <v>43645.974827416205</v>
          </cell>
        </row>
        <row r="1117">
          <cell r="C1117" t="str">
            <v>DR SM MCANDREW</v>
          </cell>
          <cell r="D1117" t="str">
            <v>PROJECT OFFICER/RESEARCH ASSOCIATE (ISC)</v>
          </cell>
          <cell r="E1117" t="str">
            <v>GRADE 6</v>
          </cell>
          <cell r="F1117">
            <v>1</v>
          </cell>
          <cell r="G1117">
            <v>43645.974827416205</v>
          </cell>
        </row>
        <row r="1118">
          <cell r="C1118" t="str">
            <v>DR P RAMOS PINTO</v>
          </cell>
          <cell r="D1118" t="str">
            <v>LECTURER IN INTERNATIONAL HISTORY</v>
          </cell>
          <cell r="E1118" t="str">
            <v>GRADE 6</v>
          </cell>
          <cell r="F1118">
            <v>1</v>
          </cell>
          <cell r="G1118">
            <v>43645.974827416205</v>
          </cell>
        </row>
        <row r="1119">
          <cell r="C1119" t="str">
            <v>DR A EINARSDOTTIR</v>
          </cell>
          <cell r="D1119" t="str">
            <v>Research Associate</v>
          </cell>
          <cell r="E1119" t="str">
            <v>GRADE 6</v>
          </cell>
          <cell r="F1119">
            <v>1</v>
          </cell>
          <cell r="G1119">
            <v>43645.974827416205</v>
          </cell>
        </row>
        <row r="1120">
          <cell r="C1120" t="str">
            <v>DR Z CHAPPELL</v>
          </cell>
          <cell r="D1120" t="str">
            <v>LECTURER IN GOVERNANCE &amp; POLICY ANALYSIS</v>
          </cell>
          <cell r="E1120" t="str">
            <v>GRADE 6</v>
          </cell>
          <cell r="F1120">
            <v>1</v>
          </cell>
          <cell r="G1120">
            <v>43645.974827416205</v>
          </cell>
        </row>
        <row r="1121">
          <cell r="C1121" t="str">
            <v>DR KL SMITH</v>
          </cell>
          <cell r="D1121" t="str">
            <v>Lecturer in Social Anthropology</v>
          </cell>
          <cell r="E1121" t="str">
            <v>GRADE 6</v>
          </cell>
          <cell r="F1121">
            <v>1</v>
          </cell>
          <cell r="G1121">
            <v>43645.974827416205</v>
          </cell>
        </row>
        <row r="1122">
          <cell r="C1122" t="str">
            <v>MR G MANIATOPOULOS</v>
          </cell>
          <cell r="D1122" t="str">
            <v>Research Associate</v>
          </cell>
          <cell r="E1122" t="str">
            <v>GRADE 6</v>
          </cell>
          <cell r="F1122">
            <v>1</v>
          </cell>
          <cell r="G1122">
            <v>43645.974827416205</v>
          </cell>
        </row>
        <row r="1123">
          <cell r="C1123" t="str">
            <v>MS SR TAYLOR</v>
          </cell>
          <cell r="D1123" t="str">
            <v>LEARNING TECHNOLOGIST</v>
          </cell>
          <cell r="E1123" t="str">
            <v>GRADE 6</v>
          </cell>
          <cell r="F1123">
            <v>1</v>
          </cell>
          <cell r="G1123">
            <v>43645.974827416205</v>
          </cell>
        </row>
        <row r="1124">
          <cell r="C1124" t="str">
            <v>DR WJ FLETCHER</v>
          </cell>
          <cell r="D1124" t="str">
            <v>Lecturer in Physical Geography Quaterana</v>
          </cell>
          <cell r="E1124" t="str">
            <v>GRADE 6</v>
          </cell>
          <cell r="F1124">
            <v>1</v>
          </cell>
          <cell r="G1124">
            <v>43645.974827416205</v>
          </cell>
        </row>
        <row r="1125">
          <cell r="C1125" t="str">
            <v>DR L MINUCHIN</v>
          </cell>
          <cell r="D1125" t="str">
            <v>Lecturer in Architecture &amp; Global Urban</v>
          </cell>
          <cell r="E1125" t="str">
            <v>GRADE 6</v>
          </cell>
          <cell r="F1125">
            <v>1</v>
          </cell>
          <cell r="G1125">
            <v>43645.974827416205</v>
          </cell>
        </row>
        <row r="1126">
          <cell r="C1126" t="str">
            <v>MS LJ MCLEOD</v>
          </cell>
          <cell r="D1126" t="str">
            <v>Lecturer in Politics</v>
          </cell>
          <cell r="E1126" t="str">
            <v>GRADE 6</v>
          </cell>
          <cell r="F1126">
            <v>1</v>
          </cell>
          <cell r="G1126">
            <v>43645.974827416205</v>
          </cell>
        </row>
        <row r="1127">
          <cell r="C1127" t="str">
            <v>MR PA CROSS</v>
          </cell>
          <cell r="D1127" t="str">
            <v>APPLICATIONS DEVELOPER</v>
          </cell>
          <cell r="E1127" t="str">
            <v>GRADE 6</v>
          </cell>
          <cell r="F1127">
            <v>3</v>
          </cell>
          <cell r="G1127">
            <v>43517.645318186725</v>
          </cell>
        </row>
        <row r="1128">
          <cell r="C1128" t="str">
            <v>MISS KM JEFFERY</v>
          </cell>
          <cell r="D1128" t="str">
            <v>SENIOR MARKETING &amp; PRESS OFFICER</v>
          </cell>
          <cell r="E1128" t="str">
            <v>GRADE 6</v>
          </cell>
          <cell r="F1128">
            <v>1</v>
          </cell>
          <cell r="G1128">
            <v>43104.108948153123</v>
          </cell>
        </row>
        <row r="1129">
          <cell r="C1129" t="str">
            <v>DR MR WIGELSWORTH</v>
          </cell>
          <cell r="D1129" t="str">
            <v>Lecturer in Psychology of Education</v>
          </cell>
          <cell r="E1129" t="str">
            <v>GRADE 6</v>
          </cell>
          <cell r="F1129">
            <v>2</v>
          </cell>
          <cell r="G1129">
            <v>42866.286827416203</v>
          </cell>
        </row>
        <row r="1130">
          <cell r="C1130" t="str">
            <v>MR PS MIDDLEDITCH</v>
          </cell>
          <cell r="D1130" t="str">
            <v>LECTURER IN MACROECONOMICS</v>
          </cell>
          <cell r="E1130" t="str">
            <v>GRADE 6</v>
          </cell>
          <cell r="F1130">
            <v>1</v>
          </cell>
          <cell r="G1130">
            <v>42752.007599447999</v>
          </cell>
        </row>
        <row r="1131">
          <cell r="C1131" t="str">
            <v>MRS ME SCHEURER</v>
          </cell>
          <cell r="D1131" t="str">
            <v>Learning Technologist</v>
          </cell>
          <cell r="E1131" t="str">
            <v>GRADE 6</v>
          </cell>
          <cell r="F1131">
            <v>0.75</v>
          </cell>
          <cell r="G1131">
            <v>42695.909882684995</v>
          </cell>
        </row>
        <row r="1132">
          <cell r="C1132" t="str">
            <v>DR M REEVES</v>
          </cell>
          <cell r="D1132" t="str">
            <v>RCUK ACADEMIC FELLOW (CRESC)</v>
          </cell>
          <cell r="E1132" t="str">
            <v>GRADE 6</v>
          </cell>
          <cell r="F1132">
            <v>1</v>
          </cell>
          <cell r="G1132">
            <v>42613.962791244005</v>
          </cell>
        </row>
        <row r="1133">
          <cell r="C1133" t="str">
            <v>DR JG DAVERTH</v>
          </cell>
          <cell r="D1133" t="str">
            <v>MBS Postdoctoral Research Fellow</v>
          </cell>
          <cell r="E1133" t="str">
            <v>GRADE 6</v>
          </cell>
          <cell r="F1133">
            <v>1</v>
          </cell>
          <cell r="G1133">
            <v>42613.962791244005</v>
          </cell>
        </row>
        <row r="1134">
          <cell r="C1134" t="str">
            <v>MS J LIU</v>
          </cell>
          <cell r="D1134" t="str">
            <v>Lecturer in Interpreting (Chinese)</v>
          </cell>
          <cell r="E1134" t="str">
            <v>GRADE 6</v>
          </cell>
          <cell r="F1134">
            <v>1</v>
          </cell>
          <cell r="G1134">
            <v>42613.962791244005</v>
          </cell>
        </row>
        <row r="1135">
          <cell r="C1135" t="str">
            <v>DR DM EVANS</v>
          </cell>
          <cell r="D1135" t="str">
            <v>Lecturer in Sociology &amp; SCI Fellow</v>
          </cell>
          <cell r="E1135" t="str">
            <v>GRADE 6</v>
          </cell>
          <cell r="F1135">
            <v>1</v>
          </cell>
          <cell r="G1135">
            <v>42613.324907416209</v>
          </cell>
        </row>
        <row r="1136">
          <cell r="C1136" t="str">
            <v>MS GH MARTYNIUK</v>
          </cell>
          <cell r="D1136" t="str">
            <v>SENIOR ADMISSIONS ADMINISTRATOR</v>
          </cell>
          <cell r="E1136" t="str">
            <v>GRADE 6</v>
          </cell>
          <cell r="F1136">
            <v>1</v>
          </cell>
          <cell r="G1136">
            <v>42391.385512031258</v>
          </cell>
        </row>
        <row r="1137">
          <cell r="C1137" t="str">
            <v>MR P KAILIPONI</v>
          </cell>
          <cell r="D1137" t="str">
            <v>Lecturer in Disaster Management</v>
          </cell>
          <cell r="E1137" t="str">
            <v>GRADE 6</v>
          </cell>
          <cell r="F1137">
            <v>1</v>
          </cell>
          <cell r="G1137">
            <v>42388.047392794739</v>
          </cell>
        </row>
        <row r="1138">
          <cell r="C1138" t="str">
            <v>MR ST REYNOLDS</v>
          </cell>
          <cell r="D1138" t="str">
            <v>IT OFFICER - APPLICATION DEVELOPER</v>
          </cell>
          <cell r="E1138" t="str">
            <v>GRADE 6</v>
          </cell>
          <cell r="F1138">
            <v>1</v>
          </cell>
          <cell r="G1138">
            <v>42353.291177648702</v>
          </cell>
        </row>
        <row r="1139">
          <cell r="C1139" t="str">
            <v>MRS T SMITH</v>
          </cell>
          <cell r="D1139" t="str">
            <v>Postgrad Taught Admissions Coordinator</v>
          </cell>
          <cell r="E1139" t="str">
            <v>GRADE 6</v>
          </cell>
          <cell r="F1139">
            <v>1</v>
          </cell>
          <cell r="G1139">
            <v>42353.291177648702</v>
          </cell>
        </row>
        <row r="1140">
          <cell r="C1140" t="str">
            <v>MRS LB TRILLO</v>
          </cell>
          <cell r="D1140" t="str">
            <v>RECRUITMENT &amp; ADMISSIONS OFFICER</v>
          </cell>
          <cell r="E1140" t="str">
            <v>GRADE 6</v>
          </cell>
          <cell r="F1140">
            <v>1</v>
          </cell>
          <cell r="G1140">
            <v>42353.291177648702</v>
          </cell>
        </row>
        <row r="1141">
          <cell r="C1141" t="str">
            <v>MISS CL FRASER</v>
          </cell>
          <cell r="D1141" t="str">
            <v>PGCE Support Manager</v>
          </cell>
          <cell r="E1141" t="str">
            <v>GRADE 6</v>
          </cell>
          <cell r="F1141">
            <v>1</v>
          </cell>
          <cell r="G1141">
            <v>42353.291177648702</v>
          </cell>
        </row>
        <row r="1142">
          <cell r="C1142" t="str">
            <v>MS MA KLUCZEK</v>
          </cell>
          <cell r="D1142" t="str">
            <v>SENIOR LANGUAGE TUTOR (ITALIAN)</v>
          </cell>
          <cell r="E1142" t="str">
            <v>GRADE 6</v>
          </cell>
          <cell r="F1142">
            <v>1</v>
          </cell>
          <cell r="G1142">
            <v>42353.291177648702</v>
          </cell>
        </row>
        <row r="1143">
          <cell r="C1143" t="str">
            <v>MR S HOOSON</v>
          </cell>
          <cell r="D1143" t="str">
            <v>IT SUPPORT</v>
          </cell>
          <cell r="E1143" t="str">
            <v>GRADE 6</v>
          </cell>
          <cell r="F1143">
            <v>1</v>
          </cell>
          <cell r="G1143">
            <v>42353.291177648702</v>
          </cell>
        </row>
        <row r="1144">
          <cell r="C1144" t="str">
            <v>MR P SIMPSON</v>
          </cell>
          <cell r="D1144" t="str">
            <v>Lecturer (Teaching-Focused) in Sociology</v>
          </cell>
          <cell r="E1144" t="str">
            <v>GRADE 6</v>
          </cell>
          <cell r="F1144">
            <v>1</v>
          </cell>
          <cell r="G1144">
            <v>42353.291177648702</v>
          </cell>
        </row>
        <row r="1145">
          <cell r="C1145" t="str">
            <v>DR DS MOSTAFA</v>
          </cell>
          <cell r="D1145" t="str">
            <v>Lecturer in Arabic &amp; Comparative Literat</v>
          </cell>
          <cell r="E1145" t="str">
            <v>GRADE 6</v>
          </cell>
          <cell r="F1145">
            <v>1</v>
          </cell>
          <cell r="G1145">
            <v>42353.291177648702</v>
          </cell>
        </row>
        <row r="1146">
          <cell r="C1146" t="str">
            <v>DR AS KHOLDI</v>
          </cell>
          <cell r="D1146" t="str">
            <v>Lecturer (TF) in Middle Eastern Studies</v>
          </cell>
          <cell r="E1146" t="str">
            <v>GRADE 6</v>
          </cell>
          <cell r="F1146">
            <v>1</v>
          </cell>
          <cell r="G1146">
            <v>42353.291177648702</v>
          </cell>
        </row>
        <row r="1147">
          <cell r="C1147" t="str">
            <v>DR M KENT</v>
          </cell>
          <cell r="D1147" t="str">
            <v>RESEARCH ASSOCIATE</v>
          </cell>
          <cell r="E1147" t="str">
            <v>GRADE 6</v>
          </cell>
          <cell r="F1147">
            <v>1</v>
          </cell>
          <cell r="G1147">
            <v>42353.291177648702</v>
          </cell>
        </row>
        <row r="1148">
          <cell r="C1148" t="str">
            <v>MR PA WIDDOP</v>
          </cell>
          <cell r="D1148" t="str">
            <v>RESEARCH ASSOCIATE (ISC)</v>
          </cell>
          <cell r="E1148" t="str">
            <v>GRADE 6</v>
          </cell>
          <cell r="F1148">
            <v>1</v>
          </cell>
          <cell r="G1148">
            <v>42353.291177648702</v>
          </cell>
        </row>
        <row r="1149">
          <cell r="C1149" t="str">
            <v>DR J CARSON</v>
          </cell>
          <cell r="D1149" t="str">
            <v>Lecturer in Humanitarian &amp; Conflict Resp</v>
          </cell>
          <cell r="E1149" t="str">
            <v>GRADE 6</v>
          </cell>
          <cell r="F1149">
            <v>1</v>
          </cell>
          <cell r="G1149">
            <v>42353.291177648702</v>
          </cell>
        </row>
        <row r="1150">
          <cell r="C1150" t="str">
            <v>MRS GAR RAJ-REICHERT</v>
          </cell>
          <cell r="D1150" t="str">
            <v>Lecturer in Globalisation &amp; Development</v>
          </cell>
          <cell r="E1150" t="str">
            <v>GRADE 6</v>
          </cell>
          <cell r="F1150">
            <v>1</v>
          </cell>
          <cell r="G1150">
            <v>42353.291177648702</v>
          </cell>
        </row>
        <row r="1151">
          <cell r="C1151" t="str">
            <v>DR HL SNEE</v>
          </cell>
          <cell r="D1151" t="str">
            <v>Lecturer (Teaching-Focused) in Sociology</v>
          </cell>
          <cell r="E1151" t="str">
            <v>GRADE 6</v>
          </cell>
          <cell r="F1151">
            <v>1</v>
          </cell>
          <cell r="G1151">
            <v>42353.291177648702</v>
          </cell>
        </row>
        <row r="1152">
          <cell r="C1152" t="str">
            <v>MS TN ALCARAZO LOPEZ</v>
          </cell>
          <cell r="D1152" t="str">
            <v>SENIOR LANGUAGE TUTOR (SPANISH)</v>
          </cell>
          <cell r="E1152" t="str">
            <v>GRADE 6</v>
          </cell>
          <cell r="F1152">
            <v>1</v>
          </cell>
          <cell r="G1152">
            <v>42353.291177648702</v>
          </cell>
        </row>
        <row r="1153">
          <cell r="C1153" t="str">
            <v>MRS AK MULLOCK</v>
          </cell>
          <cell r="D1153" t="str">
            <v>Lecturer in Medical Law</v>
          </cell>
          <cell r="E1153" t="str">
            <v>GRADE 6</v>
          </cell>
          <cell r="F1153">
            <v>1</v>
          </cell>
          <cell r="G1153">
            <v>42353.291177648702</v>
          </cell>
        </row>
        <row r="1154">
          <cell r="C1154" t="str">
            <v>MR P O'HARE</v>
          </cell>
          <cell r="D1154" t="str">
            <v>RESEARCH ASSOCIATE</v>
          </cell>
          <cell r="E1154" t="str">
            <v>GRADE 6</v>
          </cell>
          <cell r="F1154">
            <v>1</v>
          </cell>
          <cell r="G1154">
            <v>42353.291177648702</v>
          </cell>
        </row>
        <row r="1155">
          <cell r="C1155" t="str">
            <v>MR SM OVENDEN</v>
          </cell>
          <cell r="D1155" t="str">
            <v>IT OFFICER - WEB SERVICES</v>
          </cell>
          <cell r="E1155" t="str">
            <v>GRADE 6</v>
          </cell>
          <cell r="F1155">
            <v>1</v>
          </cell>
          <cell r="G1155">
            <v>42353.291177648702</v>
          </cell>
        </row>
        <row r="1156">
          <cell r="C1156" t="str">
            <v>DR FEB CHAN</v>
          </cell>
          <cell r="D1156" t="str">
            <v>RCUK ACADEMIC FELLOW - FILM MED. &amp; TRAN</v>
          </cell>
          <cell r="E1156" t="str">
            <v>GRADE 6</v>
          </cell>
          <cell r="F1156">
            <v>1</v>
          </cell>
          <cell r="G1156">
            <v>42353.291177648702</v>
          </cell>
        </row>
        <row r="1157">
          <cell r="C1157" t="str">
            <v>MS J MCKAY</v>
          </cell>
          <cell r="D1157" t="str">
            <v>Career &amp; Programme Dev Coordinator</v>
          </cell>
          <cell r="E1157" t="str">
            <v>GRADE 6</v>
          </cell>
          <cell r="F1157">
            <v>1</v>
          </cell>
          <cell r="G1157">
            <v>42353.291177648702</v>
          </cell>
        </row>
        <row r="1158">
          <cell r="C1158" t="str">
            <v>MR OIAM SARHAN</v>
          </cell>
          <cell r="D1158" t="str">
            <v>Lecturer in Interpreting (Arabic)</v>
          </cell>
          <cell r="E1158" t="str">
            <v>GRADE 6</v>
          </cell>
          <cell r="F1158">
            <v>1</v>
          </cell>
          <cell r="G1158">
            <v>42353.291177648702</v>
          </cell>
        </row>
        <row r="1159">
          <cell r="C1159" t="str">
            <v>DR E BELLOTTI</v>
          </cell>
          <cell r="D1159" t="str">
            <v>Research Associate</v>
          </cell>
          <cell r="E1159" t="str">
            <v>GRADE 6</v>
          </cell>
          <cell r="F1159">
            <v>1</v>
          </cell>
          <cell r="G1159">
            <v>42353.291177648702</v>
          </cell>
        </row>
        <row r="1160">
          <cell r="C1160" t="str">
            <v>MR J CROOK</v>
          </cell>
          <cell r="D1160" t="str">
            <v>LEARNING TECHNOLOGIST</v>
          </cell>
          <cell r="E1160" t="str">
            <v>GRADE 6</v>
          </cell>
          <cell r="F1160">
            <v>1</v>
          </cell>
          <cell r="G1160">
            <v>42353.291177648702</v>
          </cell>
        </row>
        <row r="1161">
          <cell r="C1161" t="str">
            <v>DR AP LEWIS</v>
          </cell>
          <cell r="D1161" t="str">
            <v>Research Associate</v>
          </cell>
          <cell r="E1161" t="str">
            <v>GRADE 6</v>
          </cell>
          <cell r="F1161">
            <v>1</v>
          </cell>
          <cell r="G1161">
            <v>42353.291177648702</v>
          </cell>
        </row>
        <row r="1162">
          <cell r="C1162" t="str">
            <v>DR A BALMER</v>
          </cell>
          <cell r="D1162" t="str">
            <v>Lecturer (Teaching-Focused) in Sociology</v>
          </cell>
          <cell r="E1162" t="str">
            <v>GRADE 6</v>
          </cell>
          <cell r="F1162">
            <v>1</v>
          </cell>
          <cell r="G1162">
            <v>42353.291177648702</v>
          </cell>
        </row>
        <row r="1163">
          <cell r="C1163" t="str">
            <v>DR JR MAIR</v>
          </cell>
          <cell r="D1163" t="str">
            <v>LECTURER IN SOCIAL ANTHROPOLOGY</v>
          </cell>
          <cell r="E1163" t="str">
            <v>GRADE 6</v>
          </cell>
          <cell r="F1163">
            <v>1</v>
          </cell>
          <cell r="G1163">
            <v>42353.291177648702</v>
          </cell>
        </row>
        <row r="1164">
          <cell r="C1164" t="str">
            <v>DR KM BUCKLEY</v>
          </cell>
          <cell r="D1164" t="str">
            <v>Lecturer in International Politics</v>
          </cell>
          <cell r="E1164" t="str">
            <v>GRADE 6</v>
          </cell>
          <cell r="F1164">
            <v>1</v>
          </cell>
          <cell r="G1164">
            <v>42353.291177648702</v>
          </cell>
        </row>
        <row r="1165">
          <cell r="C1165" t="str">
            <v>DR K ALEXANDER</v>
          </cell>
          <cell r="D1165" t="str">
            <v>Lecturer in Politics</v>
          </cell>
          <cell r="E1165" t="str">
            <v>GRADE 6</v>
          </cell>
          <cell r="F1165">
            <v>1</v>
          </cell>
          <cell r="G1165">
            <v>42353.291177648702</v>
          </cell>
        </row>
        <row r="1166">
          <cell r="C1166" t="str">
            <v>DR B NOR</v>
          </cell>
          <cell r="D1166" t="str">
            <v>Lecturer in Global Health</v>
          </cell>
          <cell r="E1166" t="str">
            <v>GRADE 6</v>
          </cell>
          <cell r="F1166">
            <v>1</v>
          </cell>
          <cell r="G1166">
            <v>42353.291177648702</v>
          </cell>
        </row>
        <row r="1167">
          <cell r="C1167" t="str">
            <v>MS K POLISENSKA</v>
          </cell>
          <cell r="D1167" t="str">
            <v>LECTURER IN PSYCHOLINGUISTICS</v>
          </cell>
          <cell r="E1167" t="str">
            <v>GRADE 6</v>
          </cell>
          <cell r="F1167">
            <v>1</v>
          </cell>
          <cell r="G1167">
            <v>42353.291177648702</v>
          </cell>
        </row>
        <row r="1168">
          <cell r="C1168" t="str">
            <v>DR CS GOULSBRA</v>
          </cell>
          <cell r="D1168" t="str">
            <v>Research Associate</v>
          </cell>
          <cell r="E1168" t="str">
            <v>GRADE 6</v>
          </cell>
          <cell r="F1168">
            <v>1</v>
          </cell>
          <cell r="G1168">
            <v>42313.309750411805</v>
          </cell>
        </row>
        <row r="1169">
          <cell r="C1169" t="str">
            <v>MISS LM CHARNOCK</v>
          </cell>
          <cell r="D1169" t="str">
            <v>MIMAS DEVELOPMENT OFFICER COMMS &amp; MARK</v>
          </cell>
          <cell r="E1169" t="str">
            <v>GRADE 6</v>
          </cell>
          <cell r="F1169">
            <v>3</v>
          </cell>
          <cell r="G1169">
            <v>42204.039208043701</v>
          </cell>
        </row>
        <row r="1170">
          <cell r="C1170" t="str">
            <v>DR S GEE</v>
          </cell>
          <cell r="D1170" t="str">
            <v>RESEARCH ASSOCIATE</v>
          </cell>
          <cell r="E1170" t="str">
            <v>GRADE 6</v>
          </cell>
          <cell r="F1170">
            <v>2</v>
          </cell>
          <cell r="G1170">
            <v>42134.209907416196</v>
          </cell>
        </row>
        <row r="1171">
          <cell r="C1171" t="str">
            <v>MRS S DRUGAN</v>
          </cell>
          <cell r="D1171" t="str">
            <v>EXTERNAL RELATIONS CO-ORDINATOR</v>
          </cell>
          <cell r="E1171" t="str">
            <v>GRADE 6</v>
          </cell>
          <cell r="F1171">
            <v>2</v>
          </cell>
          <cell r="G1171">
            <v>41573.603177648707</v>
          </cell>
        </row>
        <row r="1172">
          <cell r="C1172" t="str">
            <v>MISS SA BROWN</v>
          </cell>
          <cell r="D1172" t="str">
            <v>RESEARCH ASSOCIATE</v>
          </cell>
          <cell r="E1172" t="str">
            <v>GRADE 6</v>
          </cell>
          <cell r="F1172">
            <v>2</v>
          </cell>
          <cell r="G1172">
            <v>41573.6031776487</v>
          </cell>
        </row>
        <row r="1173">
          <cell r="C1173" t="str">
            <v>MISS L JESKINS</v>
          </cell>
          <cell r="D1173" t="str">
            <v>MIMAS DEV OFFICER (ARCHIVES HUB )</v>
          </cell>
          <cell r="E1173" t="str">
            <v>GRADE 6</v>
          </cell>
          <cell r="F1173">
            <v>2</v>
          </cell>
          <cell r="G1173">
            <v>41573.6031776487</v>
          </cell>
        </row>
        <row r="1174">
          <cell r="C1174" t="str">
            <v>DR A KAZMIERCZAK</v>
          </cell>
          <cell r="D1174" t="str">
            <v>RESEARCH ASSOCIATE (ECO CITIES)(CLIMATE)</v>
          </cell>
          <cell r="E1174" t="str">
            <v>GRADE 6</v>
          </cell>
          <cell r="F1174">
            <v>2</v>
          </cell>
          <cell r="G1174">
            <v>41573.6031776487</v>
          </cell>
        </row>
        <row r="1175">
          <cell r="C1175" t="str">
            <v>MS PA GORHAM</v>
          </cell>
          <cell r="D1175" t="str">
            <v>RESEARCH DEVELOPMENT COORDINATOR</v>
          </cell>
          <cell r="E1175" t="str">
            <v>GRADE 6</v>
          </cell>
          <cell r="F1175">
            <v>1</v>
          </cell>
          <cell r="G1175">
            <v>41349.433121100003</v>
          </cell>
        </row>
        <row r="1176">
          <cell r="C1176" t="str">
            <v>DR AM MYERS</v>
          </cell>
          <cell r="D1176" t="str">
            <v>ASSISTANT COUNTY ARCHAEOLOGIST</v>
          </cell>
          <cell r="E1176" t="str">
            <v>GRADE 6</v>
          </cell>
          <cell r="F1176">
            <v>1</v>
          </cell>
          <cell r="G1176">
            <v>41349.433121100003</v>
          </cell>
        </row>
        <row r="1177">
          <cell r="C1177" t="str">
            <v>MISS SJL DARLEY-NOLAN</v>
          </cell>
          <cell r="D1177" t="str">
            <v>LEARNING TECHNOLOGIST</v>
          </cell>
          <cell r="E1177" t="str">
            <v>GRADE 6</v>
          </cell>
          <cell r="F1177">
            <v>1</v>
          </cell>
          <cell r="G1177">
            <v>41349.433121100003</v>
          </cell>
        </row>
        <row r="1178">
          <cell r="C1178" t="str">
            <v>MR R WISEMAN</v>
          </cell>
          <cell r="D1178" t="str">
            <v>MIMAS DEV OFFICER (S-E DATA SUPPORT)</v>
          </cell>
          <cell r="E1178" t="str">
            <v>GRADE 6</v>
          </cell>
          <cell r="F1178">
            <v>4</v>
          </cell>
          <cell r="G1178">
            <v>41252.108568759206</v>
          </cell>
        </row>
        <row r="1179">
          <cell r="C1179" t="str">
            <v>MRS MA LEWIS</v>
          </cell>
          <cell r="D1179" t="str">
            <v>Research and Development Manager</v>
          </cell>
          <cell r="E1179" t="str">
            <v>GRADE 6</v>
          </cell>
          <cell r="F1179">
            <v>1</v>
          </cell>
          <cell r="G1179">
            <v>41096.357710717508</v>
          </cell>
        </row>
        <row r="1180">
          <cell r="C1180" t="str">
            <v>MISS BA RUDDOCK</v>
          </cell>
          <cell r="D1180" t="str">
            <v>MIMAS DEV OFFICER (COPAC CHALLANGE FUND)</v>
          </cell>
          <cell r="E1180" t="str">
            <v>GRADE 6</v>
          </cell>
          <cell r="F1180">
            <v>1</v>
          </cell>
          <cell r="G1180">
            <v>41096.357710717508</v>
          </cell>
        </row>
        <row r="1181">
          <cell r="C1181" t="str">
            <v>DR CD HEWSON</v>
          </cell>
          <cell r="D1181" t="str">
            <v>RESEARCH ASSOCIATE</v>
          </cell>
          <cell r="E1181" t="str">
            <v>GRADE 6</v>
          </cell>
          <cell r="F1181">
            <v>1</v>
          </cell>
          <cell r="G1181">
            <v>41096.357710717508</v>
          </cell>
        </row>
        <row r="1182">
          <cell r="C1182" t="str">
            <v>MISS KE ALDRIDGE</v>
          </cell>
          <cell r="D1182" t="str">
            <v>Undergraduate Recruitment Coordinator</v>
          </cell>
          <cell r="E1182" t="str">
            <v>GRADE 6</v>
          </cell>
          <cell r="F1182">
            <v>1</v>
          </cell>
          <cell r="G1182">
            <v>41096.357710717508</v>
          </cell>
        </row>
        <row r="1183">
          <cell r="C1183" t="str">
            <v>MR CD PYBUS</v>
          </cell>
          <cell r="D1183" t="str">
            <v>Marketing Recruitment &amp; Admissions Mana</v>
          </cell>
          <cell r="E1183" t="str">
            <v>GRADE 6</v>
          </cell>
          <cell r="F1183">
            <v>1</v>
          </cell>
          <cell r="G1183">
            <v>41096.357710717508</v>
          </cell>
        </row>
        <row r="1184">
          <cell r="C1184" t="str">
            <v>DR JM SCOTT</v>
          </cell>
          <cell r="D1184" t="str">
            <v>HALLSWORTH RESEARCH FELLOW</v>
          </cell>
          <cell r="E1184" t="str">
            <v>GRADE 6</v>
          </cell>
          <cell r="F1184">
            <v>1</v>
          </cell>
          <cell r="G1184">
            <v>41096.357710717508</v>
          </cell>
        </row>
        <row r="1185">
          <cell r="C1185" t="str">
            <v>MRS DM WARD</v>
          </cell>
          <cell r="D1185" t="str">
            <v>Office Manger Programmes</v>
          </cell>
          <cell r="E1185" t="str">
            <v>GRADE 6</v>
          </cell>
          <cell r="F1185">
            <v>1</v>
          </cell>
          <cell r="G1185">
            <v>41096.357710717508</v>
          </cell>
        </row>
        <row r="1186">
          <cell r="C1186" t="str">
            <v>MRS C ARROWSMITH</v>
          </cell>
          <cell r="D1186" t="str">
            <v>Graduate Administrator</v>
          </cell>
          <cell r="E1186" t="str">
            <v>GRADE 6</v>
          </cell>
          <cell r="F1186">
            <v>1</v>
          </cell>
          <cell r="G1186">
            <v>41096.357710717508</v>
          </cell>
        </row>
        <row r="1187">
          <cell r="C1187" t="str">
            <v>DR M JONES</v>
          </cell>
          <cell r="D1187" t="str">
            <v>British Academy Postdoc Fellowship</v>
          </cell>
          <cell r="E1187" t="str">
            <v>GRADE 6</v>
          </cell>
          <cell r="F1187">
            <v>1</v>
          </cell>
          <cell r="G1187">
            <v>41096.357710717508</v>
          </cell>
        </row>
        <row r="1188">
          <cell r="C1188" t="str">
            <v>MRS AC SHAW</v>
          </cell>
          <cell r="D1188" t="str">
            <v>ARTS ADMINISTRATION OFFICER</v>
          </cell>
          <cell r="E1188" t="str">
            <v>GRADE 6</v>
          </cell>
          <cell r="F1188">
            <v>1</v>
          </cell>
          <cell r="G1188">
            <v>41096.357710717508</v>
          </cell>
        </row>
        <row r="1189">
          <cell r="C1189" t="str">
            <v>MISS L BECARES</v>
          </cell>
          <cell r="D1189" t="str">
            <v>Postdoctoral Research Fellow</v>
          </cell>
          <cell r="E1189" t="str">
            <v>GRADE 6</v>
          </cell>
          <cell r="F1189">
            <v>1</v>
          </cell>
          <cell r="G1189">
            <v>41096.357710717508</v>
          </cell>
        </row>
        <row r="1190">
          <cell r="C1190" t="str">
            <v>MR D ELLIS</v>
          </cell>
          <cell r="D1190" t="str">
            <v>SENIOR LANGUAGE TUTOR (ENGLISH)</v>
          </cell>
          <cell r="E1190" t="str">
            <v>GRADE 6</v>
          </cell>
          <cell r="F1190">
            <v>1</v>
          </cell>
          <cell r="G1190">
            <v>41096.357710717508</v>
          </cell>
        </row>
        <row r="1191">
          <cell r="C1191" t="str">
            <v>DR E BANNISTER</v>
          </cell>
          <cell r="D1191" t="str">
            <v>PGR DEVELOPMENT OFFICER</v>
          </cell>
          <cell r="E1191" t="str">
            <v>GRADE 6</v>
          </cell>
          <cell r="F1191">
            <v>1</v>
          </cell>
          <cell r="G1191">
            <v>41096.357710717508</v>
          </cell>
        </row>
        <row r="1192">
          <cell r="C1192" t="str">
            <v>MR MJ PRYCE</v>
          </cell>
          <cell r="D1192" t="str">
            <v>POSTDOCTORAL FELLOWSHIP</v>
          </cell>
          <cell r="E1192" t="str">
            <v>GRADE 6</v>
          </cell>
          <cell r="F1192">
            <v>1</v>
          </cell>
          <cell r="G1192">
            <v>41096.357710717508</v>
          </cell>
        </row>
        <row r="1193">
          <cell r="C1193" t="str">
            <v>MR PA MURPHY</v>
          </cell>
          <cell r="D1193" t="str">
            <v>MIMAS DEV OFFICER (ESDS INTERNATIONAL)</v>
          </cell>
          <cell r="E1193" t="str">
            <v>GRADE 6</v>
          </cell>
          <cell r="F1193">
            <v>1</v>
          </cell>
          <cell r="G1193">
            <v>41096.357710717508</v>
          </cell>
        </row>
        <row r="1194">
          <cell r="C1194" t="str">
            <v>DR F MANISTA</v>
          </cell>
          <cell r="D1194" t="str">
            <v>MIMAS DEVELOPMENT OFFICER (JORUM COMMUN)</v>
          </cell>
          <cell r="E1194" t="str">
            <v>GRADE 6</v>
          </cell>
          <cell r="F1194">
            <v>1</v>
          </cell>
          <cell r="G1194">
            <v>41096.357710717508</v>
          </cell>
        </row>
        <row r="1195">
          <cell r="C1195" t="str">
            <v>MR MA CANNON</v>
          </cell>
          <cell r="D1195" t="str">
            <v>MIMAS DEV OFFICER (SOFTWARE ENG)</v>
          </cell>
          <cell r="E1195" t="str">
            <v>GRADE 6</v>
          </cell>
          <cell r="F1195">
            <v>1</v>
          </cell>
          <cell r="G1195">
            <v>41096.357710717508</v>
          </cell>
        </row>
        <row r="1196">
          <cell r="C1196" t="str">
            <v>MS C PACEY</v>
          </cell>
          <cell r="D1196" t="str">
            <v>RESEARCH ACCOUNTANT</v>
          </cell>
          <cell r="E1196" t="str">
            <v>GRADE 6</v>
          </cell>
          <cell r="F1196">
            <v>1</v>
          </cell>
          <cell r="G1196">
            <v>41096.357710717508</v>
          </cell>
        </row>
        <row r="1197">
          <cell r="C1197" t="str">
            <v>MRS L EGAN</v>
          </cell>
          <cell r="D1197" t="str">
            <v>MIMAS DEV OFFICER (JORUM COMMS)</v>
          </cell>
          <cell r="E1197" t="str">
            <v>GRADE 6</v>
          </cell>
          <cell r="F1197">
            <v>1</v>
          </cell>
          <cell r="G1197">
            <v>41096.357710717508</v>
          </cell>
        </row>
        <row r="1198">
          <cell r="C1198" t="str">
            <v>MS JE LOWE</v>
          </cell>
          <cell r="D1198" t="str">
            <v>Project Manager</v>
          </cell>
          <cell r="E1198" t="str">
            <v>GRADE 6</v>
          </cell>
          <cell r="F1198">
            <v>1</v>
          </cell>
          <cell r="G1198">
            <v>41096.357710717508</v>
          </cell>
        </row>
        <row r="1199">
          <cell r="C1199" t="str">
            <v>DR L LESSARD-PHILLIPS</v>
          </cell>
          <cell r="D1199" t="str">
            <v>Research Associate (ISC)</v>
          </cell>
          <cell r="E1199" t="str">
            <v>GRADE 6</v>
          </cell>
          <cell r="F1199">
            <v>1</v>
          </cell>
          <cell r="G1199">
            <v>41096.357710717508</v>
          </cell>
        </row>
        <row r="1200">
          <cell r="C1200" t="str">
            <v>DR G JOHN</v>
          </cell>
          <cell r="D1200" t="str">
            <v>Postdoctoral Research Associate</v>
          </cell>
          <cell r="E1200" t="str">
            <v>GRADE 6</v>
          </cell>
          <cell r="F1200">
            <v>1</v>
          </cell>
          <cell r="G1200">
            <v>41096.357710717508</v>
          </cell>
        </row>
        <row r="1201">
          <cell r="C1201" t="str">
            <v>MR MJ BACON</v>
          </cell>
          <cell r="D1201" t="str">
            <v>Research Associate</v>
          </cell>
          <cell r="E1201" t="str">
            <v>GRADE 6</v>
          </cell>
          <cell r="F1201">
            <v>1</v>
          </cell>
          <cell r="G1201">
            <v>41096.357710717508</v>
          </cell>
        </row>
        <row r="1202">
          <cell r="C1202" t="str">
            <v>MS CH FAICHNIE</v>
          </cell>
          <cell r="D1202" t="str">
            <v>Research Training &amp; Projects Coordinator</v>
          </cell>
          <cell r="E1202" t="str">
            <v>GRADE 6</v>
          </cell>
          <cell r="F1202">
            <v>0.91</v>
          </cell>
          <cell r="G1202">
            <v>41057.385408398099</v>
          </cell>
        </row>
        <row r="1203">
          <cell r="C1203" t="str">
            <v>MR LY WO</v>
          </cell>
          <cell r="D1203" t="str">
            <v>RESEARCH ASSOCIATE</v>
          </cell>
          <cell r="E1203" t="str">
            <v>GRADE 6</v>
          </cell>
          <cell r="F1203">
            <v>3</v>
          </cell>
          <cell r="G1203">
            <v>40930.625793029707</v>
          </cell>
        </row>
        <row r="1204">
          <cell r="C1204" t="str">
            <v>MR MC RAMIREZ</v>
          </cell>
          <cell r="D1204" t="str">
            <v>MIMAS DEVELOPMENT OFFICER (LEARN &amp; TEACH</v>
          </cell>
          <cell r="E1204" t="str">
            <v>GRADE 6</v>
          </cell>
          <cell r="F1204">
            <v>4</v>
          </cell>
          <cell r="G1204">
            <v>40898.463545952327</v>
          </cell>
        </row>
        <row r="1205">
          <cell r="C1205" t="str">
            <v>DR GM CAVAN</v>
          </cell>
          <cell r="D1205" t="str">
            <v>Research Associate (CLUVA)</v>
          </cell>
          <cell r="E1205" t="str">
            <v>GRADE 6</v>
          </cell>
          <cell r="F1205">
            <v>1.5</v>
          </cell>
          <cell r="G1205">
            <v>40793.7617433876</v>
          </cell>
        </row>
        <row r="1206">
          <cell r="C1206" t="str">
            <v>DR M PAMPAKA</v>
          </cell>
          <cell r="D1206" t="str">
            <v>Lecturer in Social Statistics</v>
          </cell>
          <cell r="E1206" t="str">
            <v>GRADE 6</v>
          </cell>
          <cell r="F1206">
            <v>1.5</v>
          </cell>
          <cell r="G1206">
            <v>40709.952086468424</v>
          </cell>
        </row>
        <row r="1207">
          <cell r="C1207" t="str">
            <v>MRS DM REANEY-SMART</v>
          </cell>
          <cell r="D1207" t="str">
            <v>COORDINATOR - SINGAPORE &amp; HONG KONG PROG</v>
          </cell>
          <cell r="E1207" t="str">
            <v>GRADE 6</v>
          </cell>
          <cell r="F1207">
            <v>1</v>
          </cell>
          <cell r="G1207">
            <v>40569.369119448005</v>
          </cell>
        </row>
        <row r="1208">
          <cell r="C1208" t="str">
            <v>MR TWJ DESPOSITOS</v>
          </cell>
          <cell r="D1208" t="str">
            <v>SENIOR LANGUAGE TUTOR (GERMAN)</v>
          </cell>
          <cell r="E1208" t="str">
            <v>GRADE 6</v>
          </cell>
          <cell r="F1208">
            <v>1</v>
          </cell>
          <cell r="G1208">
            <v>40569.369119448005</v>
          </cell>
        </row>
        <row r="1209">
          <cell r="C1209" t="str">
            <v>MR AG FERGUSON</v>
          </cell>
          <cell r="D1209" t="str">
            <v>IT SERVICE DESK COORDINATOR</v>
          </cell>
          <cell r="E1209" t="str">
            <v>GRADE 6</v>
          </cell>
          <cell r="F1209">
            <v>1</v>
          </cell>
          <cell r="G1209">
            <v>40569.369119448005</v>
          </cell>
        </row>
        <row r="1210">
          <cell r="C1210" t="str">
            <v>MISS NA SHANNON</v>
          </cell>
          <cell r="D1210" t="str">
            <v>PARTNERSHIP MANAGER/COORDINATOR</v>
          </cell>
          <cell r="E1210" t="str">
            <v>GRADE 6</v>
          </cell>
          <cell r="F1210">
            <v>1</v>
          </cell>
          <cell r="G1210">
            <v>40569.369119448005</v>
          </cell>
        </row>
        <row r="1211">
          <cell r="C1211" t="str">
            <v>MRS B GUPTA</v>
          </cell>
          <cell r="D1211" t="str">
            <v>MIMAS DEVELOPMENT OFFICER</v>
          </cell>
          <cell r="E1211" t="str">
            <v>GRADE 6</v>
          </cell>
          <cell r="F1211">
            <v>1</v>
          </cell>
          <cell r="G1211">
            <v>40569.369119448005</v>
          </cell>
        </row>
        <row r="1212">
          <cell r="C1212" t="str">
            <v>DR J HONG</v>
          </cell>
          <cell r="D1212" t="str">
            <v>Lecturer in Chinese Studies</v>
          </cell>
          <cell r="E1212" t="str">
            <v>GRADE 6</v>
          </cell>
          <cell r="F1212">
            <v>1</v>
          </cell>
          <cell r="G1212">
            <v>40569.369119448005</v>
          </cell>
        </row>
        <row r="1213">
          <cell r="C1213" t="str">
            <v>MS I SAXTON</v>
          </cell>
          <cell r="D1213" t="str">
            <v>SENIOR LANGUAGE TUTOR (ENGLISH)</v>
          </cell>
          <cell r="E1213" t="str">
            <v>GRADE 6</v>
          </cell>
          <cell r="F1213">
            <v>0.9</v>
          </cell>
          <cell r="G1213">
            <v>40403.602021851002</v>
          </cell>
        </row>
        <row r="1214">
          <cell r="C1214" t="str">
            <v>DR WB SHADAT</v>
          </cell>
          <cell r="D1214" t="str">
            <v>LECTURER IN ENVIRONMENTAL ECONOMICS</v>
          </cell>
          <cell r="E1214" t="str">
            <v>GRADE 6</v>
          </cell>
          <cell r="F1214">
            <v>1</v>
          </cell>
          <cell r="G1214">
            <v>40367.665684152002</v>
          </cell>
        </row>
        <row r="1215">
          <cell r="C1215" t="str">
            <v>DR M HOELZL</v>
          </cell>
          <cell r="D1215" t="str">
            <v>LECTURER</v>
          </cell>
          <cell r="E1215" t="str">
            <v>GRADE 6</v>
          </cell>
          <cell r="F1215">
            <v>1</v>
          </cell>
          <cell r="G1215">
            <v>40367.028816108003</v>
          </cell>
        </row>
        <row r="1216">
          <cell r="C1216" t="str">
            <v>MRS JS RONSON</v>
          </cell>
          <cell r="D1216" t="str">
            <v>MIMAS DEV OFFICER (WOK &amp; ZETOC)</v>
          </cell>
          <cell r="E1216" t="str">
            <v>GRADE 6</v>
          </cell>
          <cell r="F1216">
            <v>2</v>
          </cell>
          <cell r="G1216">
            <v>40316.669710717506</v>
          </cell>
        </row>
        <row r="1217">
          <cell r="C1217" t="str">
            <v>DR P DOBRASZCZYK</v>
          </cell>
          <cell r="D1217" t="str">
            <v>Leverhulme Early Career Fellow</v>
          </cell>
          <cell r="E1217" t="str">
            <v>GRADE 6</v>
          </cell>
          <cell r="F1217">
            <v>2</v>
          </cell>
          <cell r="G1217">
            <v>40316.669710717506</v>
          </cell>
        </row>
        <row r="1218">
          <cell r="C1218" t="str">
            <v>MR W MOINDROT</v>
          </cell>
          <cell r="D1218" t="str">
            <v>LEARNING TECHNOLOGIST</v>
          </cell>
          <cell r="E1218" t="str">
            <v>GRADE 6</v>
          </cell>
          <cell r="F1218">
            <v>1</v>
          </cell>
          <cell r="G1218">
            <v>40121.042639448002</v>
          </cell>
        </row>
        <row r="1219">
          <cell r="C1219" t="str">
            <v>MS MP MORRISON</v>
          </cell>
          <cell r="D1219" t="str">
            <v>Programme Coordinator</v>
          </cell>
          <cell r="E1219" t="str">
            <v>GRADE 6</v>
          </cell>
          <cell r="F1219">
            <v>1</v>
          </cell>
          <cell r="G1219">
            <v>39911.925670312499</v>
          </cell>
        </row>
        <row r="1220">
          <cell r="C1220" t="str">
            <v>DR I DARMON</v>
          </cell>
          <cell r="D1220" t="str">
            <v>Research Associate (SPRG)</v>
          </cell>
          <cell r="E1220" t="str">
            <v>GRADE 6</v>
          </cell>
          <cell r="F1220">
            <v>1</v>
          </cell>
          <cell r="G1220">
            <v>39910.544279047252</v>
          </cell>
        </row>
        <row r="1221">
          <cell r="C1221" t="str">
            <v>MR SJ MUSTCHIN</v>
          </cell>
          <cell r="D1221" t="str">
            <v>POSTDOCTORAL FELLOWSHIP</v>
          </cell>
          <cell r="E1221" t="str">
            <v>GRADE 6</v>
          </cell>
          <cell r="F1221">
            <v>1</v>
          </cell>
          <cell r="G1221">
            <v>39877.782809061297</v>
          </cell>
        </row>
        <row r="1222">
          <cell r="C1222" t="str">
            <v>MS S AHSAN</v>
          </cell>
          <cell r="D1222" t="str">
            <v>SENIOR LANGUAGE TUTOR (ENGLISH)</v>
          </cell>
          <cell r="E1222" t="str">
            <v>GRADE 6</v>
          </cell>
          <cell r="F1222">
            <v>1</v>
          </cell>
          <cell r="G1222">
            <v>39877.782809061297</v>
          </cell>
        </row>
        <row r="1223">
          <cell r="C1223" t="str">
            <v>DR P COPELAND</v>
          </cell>
          <cell r="D1223" t="str">
            <v>HALLSWORTH RESEARCH FELLOW SOSS</v>
          </cell>
          <cell r="E1223" t="str">
            <v>GRADE 6</v>
          </cell>
          <cell r="F1223">
            <v>1</v>
          </cell>
          <cell r="G1223">
            <v>39877.782809061297</v>
          </cell>
        </row>
        <row r="1224">
          <cell r="C1224" t="str">
            <v>MISS P NIAZ</v>
          </cell>
          <cell r="D1224" t="str">
            <v>PLANNING OFFICER</v>
          </cell>
          <cell r="E1224" t="str">
            <v>GRADE 6</v>
          </cell>
          <cell r="F1224">
            <v>1</v>
          </cell>
          <cell r="G1224">
            <v>39877.782809061297</v>
          </cell>
        </row>
        <row r="1225">
          <cell r="C1225" t="str">
            <v>MS FM FRASER</v>
          </cell>
          <cell r="D1225" t="str">
            <v>STUDENT SUPPORT OFFICER</v>
          </cell>
          <cell r="E1225" t="str">
            <v>GRADE 6</v>
          </cell>
          <cell r="F1225">
            <v>1</v>
          </cell>
          <cell r="G1225">
            <v>39877.782809061297</v>
          </cell>
        </row>
        <row r="1226">
          <cell r="C1226" t="str">
            <v>MISS J MYLAN</v>
          </cell>
          <cell r="D1226" t="str">
            <v>Research Associate</v>
          </cell>
          <cell r="E1226" t="str">
            <v>GRADE 6</v>
          </cell>
          <cell r="F1226">
            <v>1</v>
          </cell>
          <cell r="G1226">
            <v>39877.782809061297</v>
          </cell>
        </row>
        <row r="1227">
          <cell r="C1227" t="str">
            <v>DR JQ YEOW</v>
          </cell>
          <cell r="D1227" t="str">
            <v>Research Associate</v>
          </cell>
          <cell r="E1227" t="str">
            <v>GRADE 6</v>
          </cell>
          <cell r="F1227">
            <v>1</v>
          </cell>
          <cell r="G1227">
            <v>39877.782809061297</v>
          </cell>
        </row>
        <row r="1228">
          <cell r="C1228" t="str">
            <v>MS LS MCINTOSH</v>
          </cell>
          <cell r="D1228" t="str">
            <v>COMMUNICATIONS AND MARKETING MANAGER</v>
          </cell>
          <cell r="E1228" t="str">
            <v>GRADE 6</v>
          </cell>
          <cell r="F1228">
            <v>1</v>
          </cell>
          <cell r="G1228">
            <v>39877.782809061297</v>
          </cell>
        </row>
        <row r="1229">
          <cell r="C1229" t="str">
            <v>MR S JIVRAJ</v>
          </cell>
          <cell r="D1229" t="str">
            <v>Research Associate</v>
          </cell>
          <cell r="E1229" t="str">
            <v>GRADE 6</v>
          </cell>
          <cell r="F1229">
            <v>1</v>
          </cell>
          <cell r="G1229">
            <v>39877.782809061297</v>
          </cell>
        </row>
        <row r="1230">
          <cell r="C1230" t="str">
            <v>MRS NC WATKINSON</v>
          </cell>
          <cell r="D1230" t="str">
            <v>COMMUNICATIONS OFFICER</v>
          </cell>
          <cell r="E1230" t="str">
            <v>GRADE 6</v>
          </cell>
          <cell r="F1230">
            <v>1</v>
          </cell>
          <cell r="G1230">
            <v>39877.782809061297</v>
          </cell>
        </row>
        <row r="1231">
          <cell r="C1231" t="str">
            <v>DR AL BARLOW</v>
          </cell>
          <cell r="D1231" t="str">
            <v>RESEARCH ASSOCIATE</v>
          </cell>
          <cell r="E1231" t="str">
            <v>GRADE 6</v>
          </cell>
          <cell r="F1231">
            <v>1</v>
          </cell>
          <cell r="G1231">
            <v>39877.782809061297</v>
          </cell>
        </row>
        <row r="1232">
          <cell r="C1232" t="str">
            <v>DR AR HOWELL</v>
          </cell>
          <cell r="D1232" t="str">
            <v>Postdoctoral Fellowship in HRCI</v>
          </cell>
          <cell r="E1232" t="str">
            <v>GRADE 6</v>
          </cell>
          <cell r="F1232">
            <v>1</v>
          </cell>
          <cell r="G1232">
            <v>39877.782809061297</v>
          </cell>
        </row>
        <row r="1233">
          <cell r="C1233" t="str">
            <v>MR WJ STANDRING</v>
          </cell>
          <cell r="D1233" t="str">
            <v>MIMAS DEVELOPMENT OFFICER (CAIRD 2)</v>
          </cell>
          <cell r="E1233" t="str">
            <v>GRADE 6</v>
          </cell>
          <cell r="F1233">
            <v>1</v>
          </cell>
          <cell r="G1233">
            <v>39877.782809061297</v>
          </cell>
        </row>
        <row r="1234">
          <cell r="C1234" t="str">
            <v>MS PS NORDQVIST</v>
          </cell>
          <cell r="D1234" t="str">
            <v>Research Fellow</v>
          </cell>
          <cell r="E1234" t="str">
            <v>GRADE 6</v>
          </cell>
          <cell r="F1234">
            <v>1</v>
          </cell>
          <cell r="G1234">
            <v>39877.782809061297</v>
          </cell>
        </row>
        <row r="1235">
          <cell r="C1235" t="str">
            <v>MS J WASHINGTON</v>
          </cell>
          <cell r="D1235" t="str">
            <v>Careers &amp; Programme Dev. Coordinator</v>
          </cell>
          <cell r="E1235" t="str">
            <v>GRADE 6</v>
          </cell>
          <cell r="F1235">
            <v>1</v>
          </cell>
          <cell r="G1235">
            <v>39877.782809061297</v>
          </cell>
        </row>
        <row r="1236">
          <cell r="C1236" t="str">
            <v>DR WF SCHROEDER III</v>
          </cell>
          <cell r="D1236" t="str">
            <v>POSTDOCTORAL FELLOW BICC</v>
          </cell>
          <cell r="E1236" t="str">
            <v>GRADE 6</v>
          </cell>
          <cell r="F1236">
            <v>1</v>
          </cell>
          <cell r="G1236">
            <v>39877.782809061297</v>
          </cell>
        </row>
        <row r="1237">
          <cell r="C1237" t="str">
            <v>MS H POWER</v>
          </cell>
          <cell r="D1237" t="str">
            <v>Events and Sponsorship Co-ordinator</v>
          </cell>
          <cell r="E1237" t="str">
            <v>GRADE 6</v>
          </cell>
          <cell r="F1237">
            <v>1</v>
          </cell>
          <cell r="G1237">
            <v>39877.782809061297</v>
          </cell>
        </row>
        <row r="1238">
          <cell r="C1238" t="str">
            <v>DR M CORR</v>
          </cell>
          <cell r="D1238" t="str">
            <v>Research Associate</v>
          </cell>
          <cell r="E1238" t="str">
            <v>GRADE 6</v>
          </cell>
          <cell r="F1238">
            <v>1</v>
          </cell>
          <cell r="G1238">
            <v>39712.096289873291</v>
          </cell>
        </row>
        <row r="1239">
          <cell r="C1239" t="str">
            <v>MR MRK BAIG</v>
          </cell>
          <cell r="D1239" t="str">
            <v>Lecturer in Islamic Studies</v>
          </cell>
          <cell r="E1239" t="str">
            <v>GRADE 6</v>
          </cell>
          <cell r="F1239">
            <v>1</v>
          </cell>
          <cell r="G1239">
            <v>39358.670615952004</v>
          </cell>
        </row>
        <row r="1240">
          <cell r="C1240" t="str">
            <v>DR SSSM IBRAHIM</v>
          </cell>
          <cell r="D1240" t="str">
            <v>Lecturer in International Development</v>
          </cell>
          <cell r="E1240" t="str">
            <v>GRADE 6</v>
          </cell>
          <cell r="F1240">
            <v>1</v>
          </cell>
          <cell r="G1240">
            <v>39358.670615952004</v>
          </cell>
        </row>
        <row r="1241">
          <cell r="C1241" t="str">
            <v>MISS SP ANDERTON</v>
          </cell>
          <cell r="D1241" t="str">
            <v>MIMAS DEVELOPMENT OFFICER</v>
          </cell>
          <cell r="E1241" t="str">
            <v>GRADE 6</v>
          </cell>
          <cell r="F1241">
            <v>2</v>
          </cell>
          <cell r="G1241">
            <v>39098.094809061309</v>
          </cell>
        </row>
        <row r="1242">
          <cell r="C1242" t="str">
            <v>DR J PAWLIK</v>
          </cell>
          <cell r="D1242" t="str">
            <v>Leverhulme Trust Early Career Fellow</v>
          </cell>
          <cell r="E1242" t="str">
            <v>GRADE 6</v>
          </cell>
          <cell r="F1242">
            <v>2</v>
          </cell>
          <cell r="G1242">
            <v>39098.094809061295</v>
          </cell>
        </row>
        <row r="1243">
          <cell r="C1243" t="str">
            <v>MR C DOOLEY</v>
          </cell>
          <cell r="D1243" t="str">
            <v>INSTRUCTIONAL DESIGNER</v>
          </cell>
          <cell r="E1243" t="str">
            <v>GRADE 6</v>
          </cell>
          <cell r="F1243">
            <v>1</v>
          </cell>
          <cell r="G1243">
            <v>38929.816106999999</v>
          </cell>
        </row>
        <row r="1244">
          <cell r="C1244" t="str">
            <v>MR P BOUCHER</v>
          </cell>
          <cell r="D1244" t="str">
            <v>MBS Postdoctoral Research Fellow</v>
          </cell>
          <cell r="E1244" t="str">
            <v>GRADE 6</v>
          </cell>
          <cell r="F1244">
            <v>1</v>
          </cell>
          <cell r="G1244">
            <v>38929.816106999999</v>
          </cell>
        </row>
        <row r="1245">
          <cell r="C1245" t="str">
            <v>MR BN WEBB</v>
          </cell>
          <cell r="D1245" t="str">
            <v>Research Associate</v>
          </cell>
          <cell r="E1245" t="str">
            <v>GRADE 6</v>
          </cell>
          <cell r="F1245">
            <v>1</v>
          </cell>
          <cell r="G1245">
            <v>38929.816106999999</v>
          </cell>
        </row>
        <row r="1246">
          <cell r="C1246" t="str">
            <v>MR CM BROWN</v>
          </cell>
          <cell r="D1246" t="str">
            <v>Career Management Advisor</v>
          </cell>
          <cell r="E1246" t="str">
            <v>GRADE 6</v>
          </cell>
          <cell r="F1246">
            <v>1</v>
          </cell>
          <cell r="G1246">
            <v>38728.270295793758</v>
          </cell>
        </row>
        <row r="1247">
          <cell r="C1247" t="str">
            <v>MR J O'COCK</v>
          </cell>
          <cell r="D1247" t="str">
            <v>Knowledge Transfer Fellow</v>
          </cell>
          <cell r="E1247" t="str">
            <v>GRADE 6</v>
          </cell>
          <cell r="F1247">
            <v>1</v>
          </cell>
          <cell r="G1247">
            <v>38723.081059844997</v>
          </cell>
        </row>
        <row r="1248">
          <cell r="C1248" t="str">
            <v>MRS N MARTIN</v>
          </cell>
          <cell r="D1248" t="str">
            <v>SENIOR FINANCE OFFICER - SOSS</v>
          </cell>
          <cell r="E1248" t="str">
            <v>GRADE 6</v>
          </cell>
          <cell r="F1248">
            <v>1</v>
          </cell>
          <cell r="G1248">
            <v>38691.275667975002</v>
          </cell>
        </row>
        <row r="1249">
          <cell r="C1249" t="str">
            <v>DR SJ HARDING</v>
          </cell>
          <cell r="D1249" t="str">
            <v>Research Associate</v>
          </cell>
          <cell r="E1249" t="str">
            <v>GRADE 6</v>
          </cell>
          <cell r="F1249">
            <v>1</v>
          </cell>
          <cell r="G1249">
            <v>38691.275667975002</v>
          </cell>
        </row>
        <row r="1250">
          <cell r="C1250" t="str">
            <v>DR FM CICONTE</v>
          </cell>
          <cell r="D1250" t="str">
            <v>Research Associate - Italian Linguistics</v>
          </cell>
          <cell r="E1250" t="str">
            <v>GRADE 6</v>
          </cell>
          <cell r="F1250">
            <v>1</v>
          </cell>
          <cell r="G1250">
            <v>38691.275667975002</v>
          </cell>
        </row>
        <row r="1251">
          <cell r="C1251" t="str">
            <v>MRS N ACIK-TOPRAK</v>
          </cell>
          <cell r="D1251" t="str">
            <v>Research Associate</v>
          </cell>
          <cell r="E1251" t="str">
            <v>GRADE 6</v>
          </cell>
          <cell r="F1251">
            <v>1</v>
          </cell>
          <cell r="G1251">
            <v>38691.275667975002</v>
          </cell>
        </row>
        <row r="1252">
          <cell r="C1252" t="str">
            <v>MR AJ TAYLOR</v>
          </cell>
          <cell r="D1252" t="str">
            <v>COORDINATOR CHINA STUDY PROGRAMME (CCS)</v>
          </cell>
          <cell r="E1252" t="str">
            <v>GRADE 6</v>
          </cell>
          <cell r="F1252">
            <v>1</v>
          </cell>
          <cell r="G1252">
            <v>38691.275667975002</v>
          </cell>
        </row>
        <row r="1253">
          <cell r="C1253" t="str">
            <v>MRS SK DAVIES</v>
          </cell>
          <cell r="D1253" t="str">
            <v>Senior Finance Officer</v>
          </cell>
          <cell r="E1253" t="str">
            <v>GRADE 6</v>
          </cell>
          <cell r="F1253">
            <v>1</v>
          </cell>
          <cell r="G1253">
            <v>38691.275667975002</v>
          </cell>
        </row>
        <row r="1254">
          <cell r="C1254" t="str">
            <v>DR SC HOGAN</v>
          </cell>
          <cell r="D1254" t="str">
            <v>Research Centre Manager (CRESC)</v>
          </cell>
          <cell r="E1254" t="str">
            <v>GRADE 6</v>
          </cell>
          <cell r="F1254">
            <v>1</v>
          </cell>
          <cell r="G1254">
            <v>38691.275667975002</v>
          </cell>
        </row>
        <row r="1255">
          <cell r="C1255" t="str">
            <v>DR A GOK</v>
          </cell>
          <cell r="D1255" t="str">
            <v>Research Associate</v>
          </cell>
          <cell r="E1255" t="str">
            <v>GRADE 6</v>
          </cell>
          <cell r="F1255">
            <v>1</v>
          </cell>
          <cell r="G1255">
            <v>38691.275667975002</v>
          </cell>
        </row>
        <row r="1256">
          <cell r="C1256" t="str">
            <v>MS C LLOYD</v>
          </cell>
          <cell r="D1256" t="str">
            <v>Project Manager</v>
          </cell>
          <cell r="E1256" t="str">
            <v>GRADE 6</v>
          </cell>
          <cell r="F1256">
            <v>1</v>
          </cell>
          <cell r="G1256">
            <v>38691.275667975002</v>
          </cell>
        </row>
        <row r="1257">
          <cell r="C1257" t="str">
            <v>MISS MF GUILFOYLE</v>
          </cell>
          <cell r="D1257" t="str">
            <v>ASSESSMENT OFFICER</v>
          </cell>
          <cell r="E1257" t="str">
            <v>GRADE 6</v>
          </cell>
          <cell r="F1257">
            <v>1</v>
          </cell>
          <cell r="G1257">
            <v>38691.275667975002</v>
          </cell>
        </row>
        <row r="1258">
          <cell r="C1258" t="str">
            <v>MR Y PATEL</v>
          </cell>
          <cell r="D1258" t="str">
            <v>MIMAS DEVELOPMENT OFFICER</v>
          </cell>
          <cell r="E1258" t="str">
            <v>GRADE 6</v>
          </cell>
          <cell r="F1258">
            <v>1</v>
          </cell>
          <cell r="G1258">
            <v>38691.275667975002</v>
          </cell>
        </row>
        <row r="1259">
          <cell r="C1259" t="str">
            <v>MISS R MOUNTAIN</v>
          </cell>
          <cell r="D1259" t="str">
            <v>Career Management Advisor</v>
          </cell>
          <cell r="E1259" t="str">
            <v>GRADE 6</v>
          </cell>
          <cell r="F1259">
            <v>1</v>
          </cell>
          <cell r="G1259">
            <v>38691.275667975002</v>
          </cell>
        </row>
        <row r="1260">
          <cell r="C1260" t="str">
            <v>DR S CRUSCHINA</v>
          </cell>
          <cell r="D1260" t="str">
            <v>Research Associate - Italian Linguistics</v>
          </cell>
          <cell r="E1260" t="str">
            <v>GRADE 6</v>
          </cell>
          <cell r="F1260">
            <v>1</v>
          </cell>
          <cell r="G1260">
            <v>38691.275667975002</v>
          </cell>
        </row>
        <row r="1261">
          <cell r="C1261" t="str">
            <v>MS C MCCLELLAND</v>
          </cell>
          <cell r="D1261" t="str">
            <v>Research Associate</v>
          </cell>
          <cell r="E1261" t="str">
            <v>GRADE 6</v>
          </cell>
          <cell r="F1261">
            <v>1</v>
          </cell>
          <cell r="G1261">
            <v>38691.275667975002</v>
          </cell>
        </row>
        <row r="1262">
          <cell r="C1262" t="str">
            <v>DR SM TALBOTT</v>
          </cell>
          <cell r="D1262" t="str">
            <v>Research Associate in British/Scottish</v>
          </cell>
          <cell r="E1262" t="str">
            <v>GRADE 6</v>
          </cell>
          <cell r="F1262">
            <v>1</v>
          </cell>
          <cell r="G1262">
            <v>38691.275667975002</v>
          </cell>
        </row>
        <row r="1263">
          <cell r="C1263" t="str">
            <v>DR LA PANZONE</v>
          </cell>
          <cell r="D1263" t="str">
            <v>RESEARCH ASSOCIATE</v>
          </cell>
          <cell r="E1263" t="str">
            <v>GRADE 6</v>
          </cell>
          <cell r="F1263">
            <v>1</v>
          </cell>
          <cell r="G1263">
            <v>38691.275667975002</v>
          </cell>
        </row>
        <row r="1264">
          <cell r="C1264" t="str">
            <v>MISS J ANDREW</v>
          </cell>
          <cell r="D1264" t="str">
            <v>KTP Coordinator</v>
          </cell>
          <cell r="E1264" t="str">
            <v>GRADE 6</v>
          </cell>
          <cell r="F1264">
            <v>1</v>
          </cell>
          <cell r="G1264">
            <v>38691.275667975002</v>
          </cell>
        </row>
        <row r="1265">
          <cell r="C1265" t="str">
            <v>DR SJC BAILEY</v>
          </cell>
          <cell r="D1265" t="str">
            <v>Research Associate</v>
          </cell>
          <cell r="E1265" t="str">
            <v>GRADE 6</v>
          </cell>
          <cell r="F1265">
            <v>1</v>
          </cell>
          <cell r="G1265">
            <v>38691.275667975002</v>
          </cell>
        </row>
        <row r="1266">
          <cell r="C1266" t="str">
            <v>MR NA CUNNINGHAM</v>
          </cell>
          <cell r="D1266" t="str">
            <v>RESEARCH ASSOCIATE (CRESC)</v>
          </cell>
          <cell r="E1266" t="str">
            <v>GRADE 6</v>
          </cell>
          <cell r="F1266">
            <v>1</v>
          </cell>
          <cell r="G1266">
            <v>38691.275667975002</v>
          </cell>
        </row>
        <row r="1267">
          <cell r="C1267" t="str">
            <v>DR LM ROUTLEY</v>
          </cell>
          <cell r="D1267" t="str">
            <v>Research Associate</v>
          </cell>
          <cell r="E1267" t="str">
            <v>GRADE 6</v>
          </cell>
          <cell r="F1267">
            <v>1</v>
          </cell>
          <cell r="G1267">
            <v>38691.275667975002</v>
          </cell>
        </row>
        <row r="1268">
          <cell r="C1268" t="str">
            <v>DR V HENSHAW</v>
          </cell>
          <cell r="D1268" t="str">
            <v>Research Associate (Arch &amp; Urbanism)</v>
          </cell>
          <cell r="E1268" t="str">
            <v>GRADE 6</v>
          </cell>
          <cell r="F1268">
            <v>1</v>
          </cell>
          <cell r="G1268">
            <v>38223.306627974998</v>
          </cell>
        </row>
        <row r="1269">
          <cell r="C1269" t="str">
            <v>MR GL PEARSON</v>
          </cell>
          <cell r="D1269" t="str">
            <v>SENIOR LANGUAGE TUTOR (ENGLISH)</v>
          </cell>
          <cell r="E1269" t="str">
            <v>GRADE 6</v>
          </cell>
          <cell r="F1269">
            <v>1</v>
          </cell>
          <cell r="G1269">
            <v>38185.027204152</v>
          </cell>
        </row>
        <row r="1270">
          <cell r="C1270" t="str">
            <v>MR M RAMSAMMY</v>
          </cell>
          <cell r="D1270" t="str">
            <v>Research Associate (LEL)</v>
          </cell>
          <cell r="E1270" t="str">
            <v>GRADE 6</v>
          </cell>
          <cell r="F1270">
            <v>1</v>
          </cell>
          <cell r="G1270">
            <v>38185.027204152</v>
          </cell>
        </row>
        <row r="1271">
          <cell r="C1271" t="str">
            <v>MISS CS MORRIS</v>
          </cell>
          <cell r="D1271" t="str">
            <v>E-RESOURCES DEVELOPMENT OFFICER</v>
          </cell>
          <cell r="E1271" t="str">
            <v>GRADE 6</v>
          </cell>
          <cell r="F1271">
            <v>1</v>
          </cell>
          <cell r="G1271">
            <v>38185.027204152</v>
          </cell>
        </row>
        <row r="1272">
          <cell r="C1272" t="str">
            <v>DR Y CHEN</v>
          </cell>
          <cell r="D1272" t="str">
            <v>Lecturer in Decision Sciences</v>
          </cell>
          <cell r="E1272" t="str">
            <v>GRADE 6</v>
          </cell>
          <cell r="F1272">
            <v>1</v>
          </cell>
          <cell r="G1272">
            <v>38185.027204152</v>
          </cell>
        </row>
        <row r="1273">
          <cell r="C1273" t="str">
            <v>MS V GARCIA DEISTER</v>
          </cell>
          <cell r="D1273" t="str">
            <v>RESEARCH ASSOCIATE</v>
          </cell>
          <cell r="E1273" t="str">
            <v>GRADE 6</v>
          </cell>
          <cell r="F1273">
            <v>1</v>
          </cell>
          <cell r="G1273">
            <v>38185.027204152</v>
          </cell>
        </row>
        <row r="1274">
          <cell r="C1274" t="str">
            <v>DR PA HEPBURN</v>
          </cell>
          <cell r="D1274" t="str">
            <v>Research Associate</v>
          </cell>
          <cell r="E1274" t="str">
            <v>GRADE 6</v>
          </cell>
          <cell r="F1274">
            <v>1.06</v>
          </cell>
          <cell r="G1274">
            <v>37574.007314947747</v>
          </cell>
        </row>
        <row r="1275">
          <cell r="C1275" t="str">
            <v>DR NJ SPURLING</v>
          </cell>
          <cell r="D1275" t="str">
            <v>Research Associate (SPRG)</v>
          </cell>
          <cell r="E1275" t="str">
            <v>GRADE 6</v>
          </cell>
          <cell r="F1275">
            <v>1</v>
          </cell>
          <cell r="G1275">
            <v>37574.007314947747</v>
          </cell>
        </row>
        <row r="1276">
          <cell r="C1276" t="str">
            <v>MR E SCHWARTZ MARIN</v>
          </cell>
          <cell r="D1276" t="str">
            <v>RESEARCH ASSOCIATE</v>
          </cell>
          <cell r="E1276" t="str">
            <v>GRADE 6</v>
          </cell>
          <cell r="F1276">
            <v>1</v>
          </cell>
          <cell r="G1276">
            <v>37574.007314947747</v>
          </cell>
        </row>
        <row r="1277">
          <cell r="C1277" t="str">
            <v>DR M PEZZINO</v>
          </cell>
          <cell r="D1277" t="str">
            <v>LECTURER IN INDUSTRIAL/BUSINESS ECONOMIC</v>
          </cell>
          <cell r="E1277" t="str">
            <v>GRADE 6</v>
          </cell>
          <cell r="F1277">
            <v>1</v>
          </cell>
          <cell r="G1277">
            <v>37557.066003636297</v>
          </cell>
        </row>
        <row r="1278">
          <cell r="C1278" t="str">
            <v>MR HA HAGGER JOHNSON</v>
          </cell>
          <cell r="D1278" t="str">
            <v>Research Associate</v>
          </cell>
          <cell r="E1278" t="str">
            <v>GRADE 6</v>
          </cell>
          <cell r="F1278">
            <v>1</v>
          </cell>
          <cell r="G1278">
            <v>37543.127092163704</v>
          </cell>
        </row>
        <row r="1279">
          <cell r="C1279" t="str">
            <v>MRS EU LANGLEY</v>
          </cell>
          <cell r="D1279" t="str">
            <v>LANGUAGE TUTOR (RUSSIAN)</v>
          </cell>
          <cell r="E1279" t="str">
            <v>GRADE 6</v>
          </cell>
          <cell r="F1279">
            <v>1</v>
          </cell>
          <cell r="G1279">
            <v>37543.127092163704</v>
          </cell>
        </row>
        <row r="1280">
          <cell r="C1280" t="str">
            <v>MR JS WALKER</v>
          </cell>
          <cell r="D1280" t="str">
            <v>Postgraduate Research Administrator</v>
          </cell>
          <cell r="E1280" t="str">
            <v>GRADE 6</v>
          </cell>
          <cell r="F1280">
            <v>1</v>
          </cell>
          <cell r="G1280">
            <v>37543.127092163704</v>
          </cell>
        </row>
        <row r="1281">
          <cell r="C1281" t="str">
            <v>MR JT LAURENCE</v>
          </cell>
          <cell r="D1281" t="str">
            <v>Research Associate</v>
          </cell>
          <cell r="E1281" t="str">
            <v>GRADE 6</v>
          </cell>
          <cell r="F1281">
            <v>1</v>
          </cell>
          <cell r="G1281">
            <v>37543.127092163704</v>
          </cell>
        </row>
        <row r="1282">
          <cell r="C1282" t="str">
            <v>MR S ANWAR</v>
          </cell>
          <cell r="D1282" t="str">
            <v>MIMAS DEV OFFICER (WEB STANDARDS)</v>
          </cell>
          <cell r="E1282" t="str">
            <v>GRADE 6</v>
          </cell>
          <cell r="F1282">
            <v>1</v>
          </cell>
          <cell r="G1282">
            <v>37043.841823800001</v>
          </cell>
        </row>
        <row r="1283">
          <cell r="C1283" t="str">
            <v>DR DH VASEY</v>
          </cell>
          <cell r="D1283" t="str">
            <v>Research Associate</v>
          </cell>
          <cell r="E1283" t="str">
            <v>GRADE 6</v>
          </cell>
          <cell r="F1283">
            <v>1</v>
          </cell>
          <cell r="G1283">
            <v>36982.806172163706</v>
          </cell>
        </row>
        <row r="1284">
          <cell r="C1284" t="str">
            <v>MRS TA MORELAND</v>
          </cell>
          <cell r="D1284" t="str">
            <v>COMMERCIAL ACTIVITIES COORDINATOR</v>
          </cell>
          <cell r="E1284" t="str">
            <v>GRADE 6</v>
          </cell>
          <cell r="F1284">
            <v>0.8</v>
          </cell>
          <cell r="G1284">
            <v>36959.826210918749</v>
          </cell>
        </row>
        <row r="1285">
          <cell r="C1285" t="str">
            <v>MRS SL MOXON</v>
          </cell>
          <cell r="D1285" t="str">
            <v>Resources Manager</v>
          </cell>
          <cell r="E1285" t="str">
            <v>GRADE 6</v>
          </cell>
          <cell r="F1285">
            <v>0.8</v>
          </cell>
          <cell r="G1285">
            <v>36959.826210918749</v>
          </cell>
        </row>
        <row r="1286">
          <cell r="C1286" t="str">
            <v>MR S LELIS</v>
          </cell>
          <cell r="D1286" t="str">
            <v>MBS Postdoctoral Research Fellow</v>
          </cell>
          <cell r="E1286" t="str">
            <v>GRADE 6</v>
          </cell>
          <cell r="F1286">
            <v>1</v>
          </cell>
          <cell r="G1286">
            <v>35937.482657447996</v>
          </cell>
        </row>
        <row r="1287">
          <cell r="C1287" t="str">
            <v>MR J KONG</v>
          </cell>
          <cell r="D1287" t="str">
            <v>Research Associate ISC</v>
          </cell>
          <cell r="E1287" t="str">
            <v>GRADE 6</v>
          </cell>
          <cell r="F1287">
            <v>1</v>
          </cell>
          <cell r="G1287">
            <v>35937.482657447996</v>
          </cell>
        </row>
        <row r="1288">
          <cell r="C1288" t="str">
            <v>MR C HEALY</v>
          </cell>
          <cell r="D1288" t="str">
            <v>Marketing Coordinator</v>
          </cell>
          <cell r="E1288" t="str">
            <v>GRADE 6</v>
          </cell>
          <cell r="F1288">
            <v>1</v>
          </cell>
          <cell r="G1288">
            <v>35937.482657447996</v>
          </cell>
        </row>
        <row r="1289">
          <cell r="C1289" t="str">
            <v>DR A PINKER</v>
          </cell>
          <cell r="D1289" t="str">
            <v>Postdoctoral Research Associate</v>
          </cell>
          <cell r="E1289" t="str">
            <v>GRADE 6</v>
          </cell>
          <cell r="F1289">
            <v>1</v>
          </cell>
          <cell r="G1289">
            <v>35937.482657447996</v>
          </cell>
        </row>
        <row r="1290">
          <cell r="C1290" t="str">
            <v>MRS H KYNASTON</v>
          </cell>
          <cell r="D1290" t="str">
            <v>IT OFFICER</v>
          </cell>
          <cell r="E1290" t="str">
            <v>GRADE 6</v>
          </cell>
          <cell r="F1290">
            <v>0.8</v>
          </cell>
          <cell r="G1290">
            <v>35827.732053065694</v>
          </cell>
        </row>
        <row r="1291">
          <cell r="C1291" t="str">
            <v>MR JE SCHUMM</v>
          </cell>
          <cell r="D1291" t="str">
            <v>MIMAS DEVELOPMENT OFFICER (GEODATA SER)</v>
          </cell>
          <cell r="E1291" t="str">
            <v>GRADE 6</v>
          </cell>
          <cell r="F1291">
            <v>0.8</v>
          </cell>
          <cell r="G1291">
            <v>35827.732053065694</v>
          </cell>
        </row>
        <row r="1292">
          <cell r="C1292" t="str">
            <v>MRS NJ BAGULEY</v>
          </cell>
          <cell r="D1292" t="str">
            <v>PGR Development Coordinator</v>
          </cell>
          <cell r="E1292" t="str">
            <v>GRADE 6</v>
          </cell>
          <cell r="F1292">
            <v>0.8</v>
          </cell>
          <cell r="G1292">
            <v>35827.732053065694</v>
          </cell>
        </row>
        <row r="1293">
          <cell r="C1293" t="str">
            <v>MS RA FORDHAM</v>
          </cell>
          <cell r="D1293" t="str">
            <v>SENIOR LANGUAGE TUTOR (ENGLISH)</v>
          </cell>
          <cell r="E1293" t="str">
            <v>GRADE 6</v>
          </cell>
          <cell r="F1293">
            <v>0.8</v>
          </cell>
          <cell r="G1293">
            <v>35827.732053065694</v>
          </cell>
        </row>
        <row r="1294">
          <cell r="C1294" t="str">
            <v>MS A VERGES BAUSILI</v>
          </cell>
          <cell r="D1294" t="str">
            <v>Learning Technologist</v>
          </cell>
          <cell r="E1294" t="str">
            <v>GRADE 6</v>
          </cell>
          <cell r="F1294">
            <v>0.8</v>
          </cell>
          <cell r="G1294">
            <v>35827.732053065694</v>
          </cell>
        </row>
        <row r="1295">
          <cell r="C1295" t="str">
            <v>MS O KILIC-YILDIRIM</v>
          </cell>
          <cell r="D1295" t="str">
            <v>SCHOOL OFFICER</v>
          </cell>
          <cell r="E1295" t="str">
            <v>GRADE 6</v>
          </cell>
          <cell r="F1295">
            <v>0.8</v>
          </cell>
          <cell r="G1295">
            <v>35827.732053065694</v>
          </cell>
        </row>
        <row r="1296">
          <cell r="C1296" t="str">
            <v>DR HL NORMAN</v>
          </cell>
          <cell r="D1296" t="str">
            <v>Research Associate</v>
          </cell>
          <cell r="E1296" t="str">
            <v>GRADE 6</v>
          </cell>
          <cell r="F1296">
            <v>1</v>
          </cell>
          <cell r="G1296">
            <v>35537.499345974706</v>
          </cell>
        </row>
        <row r="1297">
          <cell r="C1297" t="str">
            <v>MISS S WILLIAMS</v>
          </cell>
          <cell r="D1297" t="str">
            <v>MIMAS DEV OFFICER (WOK &amp; ZETOC)</v>
          </cell>
          <cell r="E1297" t="str">
            <v>GRADE 6</v>
          </cell>
          <cell r="F1297">
            <v>1.6</v>
          </cell>
          <cell r="G1297">
            <v>35048.044053065707</v>
          </cell>
        </row>
        <row r="1298">
          <cell r="C1298" t="str">
            <v>MRS LE STEWART</v>
          </cell>
          <cell r="D1298" t="str">
            <v>PROGRAMMES OFFICER</v>
          </cell>
          <cell r="E1298" t="str">
            <v>GRADE 6</v>
          </cell>
          <cell r="F1298">
            <v>1</v>
          </cell>
          <cell r="G1298">
            <v>34860.238206000002</v>
          </cell>
        </row>
        <row r="1299">
          <cell r="C1299" t="str">
            <v>MISS L MCGUIRE</v>
          </cell>
          <cell r="D1299" t="str">
            <v>RESEARCH ASSOCIATE</v>
          </cell>
          <cell r="E1299" t="str">
            <v>GRADE 6</v>
          </cell>
          <cell r="F1299">
            <v>1</v>
          </cell>
          <cell r="G1299">
            <v>34860.238206000002</v>
          </cell>
        </row>
        <row r="1300">
          <cell r="C1300" t="str">
            <v>MISS JM BROWN</v>
          </cell>
          <cell r="D1300" t="str">
            <v>COORDINATOR - NON-SPECIALIST PROGRAMMES</v>
          </cell>
          <cell r="E1300" t="str">
            <v>GRADE 6</v>
          </cell>
          <cell r="F1300">
            <v>0.77</v>
          </cell>
          <cell r="G1300">
            <v>34520.318714232599</v>
          </cell>
        </row>
        <row r="1301">
          <cell r="C1301" t="str">
            <v>MR DA RAWNSLEY</v>
          </cell>
          <cell r="D1301" t="str">
            <v>MIMAS DEVELOPMENT OFFICER (CDU)</v>
          </cell>
          <cell r="E1301" t="str">
            <v>GRADE 6</v>
          </cell>
          <cell r="F1301">
            <v>2</v>
          </cell>
          <cell r="G1301">
            <v>34400.266005447724</v>
          </cell>
        </row>
        <row r="1302">
          <cell r="C1302" t="str">
            <v>MR S COOK</v>
          </cell>
          <cell r="D1302" t="str">
            <v>MIMAS DEV OFFICER (JORUM TRAINING)</v>
          </cell>
          <cell r="E1302" t="str">
            <v>GRADE 6</v>
          </cell>
          <cell r="F1302">
            <v>1</v>
          </cell>
          <cell r="G1302">
            <v>34157.500445999998</v>
          </cell>
        </row>
        <row r="1303">
          <cell r="C1303" t="str">
            <v>MR RIN WALTERS</v>
          </cell>
          <cell r="D1303" t="str">
            <v>IT CHANGE MANAGER</v>
          </cell>
          <cell r="E1303" t="str">
            <v>GRADE 6</v>
          </cell>
          <cell r="F1303">
            <v>0.6</v>
          </cell>
          <cell r="G1303">
            <v>34000.790306147996</v>
          </cell>
        </row>
        <row r="1304">
          <cell r="C1304" t="str">
            <v>MR A CASTELLS FERRANDO</v>
          </cell>
          <cell r="D1304" t="str">
            <v>LANGUAGE TUTOR &amp; HONORARY FELLOW CATALAN</v>
          </cell>
          <cell r="E1304" t="str">
            <v>GRADE 6</v>
          </cell>
          <cell r="F1304">
            <v>1</v>
          </cell>
          <cell r="G1304">
            <v>33817.819968552009</v>
          </cell>
        </row>
        <row r="1305">
          <cell r="C1305" t="str">
            <v>MS JJ MARRIOTT</v>
          </cell>
          <cell r="D1305" t="str">
            <v>TEACHING SUPPORT MANAGER</v>
          </cell>
          <cell r="E1305" t="str">
            <v>GRADE 6</v>
          </cell>
          <cell r="F1305">
            <v>0.6</v>
          </cell>
          <cell r="G1305">
            <v>32988.124182888001</v>
          </cell>
        </row>
        <row r="1306">
          <cell r="C1306" t="str">
            <v>MS NS ELLIS</v>
          </cell>
          <cell r="D1306" t="str">
            <v>Graduate Administrator</v>
          </cell>
          <cell r="E1306" t="str">
            <v>GRADE 6</v>
          </cell>
          <cell r="F1306">
            <v>0.71</v>
          </cell>
          <cell r="G1306">
            <v>32916.289883400001</v>
          </cell>
        </row>
        <row r="1307">
          <cell r="C1307" t="str">
            <v>MRS EM PANTELIREIS</v>
          </cell>
          <cell r="D1307" t="str">
            <v>SENIOR LANGUAGE TUTOR (NON-LATIN)</v>
          </cell>
          <cell r="E1307" t="str">
            <v>GRADE 6</v>
          </cell>
          <cell r="F1307">
            <v>0.8</v>
          </cell>
          <cell r="G1307">
            <v>32721.148568574001</v>
          </cell>
        </row>
        <row r="1308">
          <cell r="C1308" t="str">
            <v>MS AC MATHEWS</v>
          </cell>
          <cell r="D1308" t="str">
            <v>POSTGRADUATE MANAGER</v>
          </cell>
          <cell r="E1308" t="str">
            <v>GRADE 6</v>
          </cell>
          <cell r="F1308">
            <v>0.8</v>
          </cell>
          <cell r="G1308">
            <v>32260.391678471999</v>
          </cell>
        </row>
        <row r="1309">
          <cell r="C1309" t="str">
            <v>MRS FJ JOHNSON</v>
          </cell>
          <cell r="D1309" t="str">
            <v>CAREER MANAGEMENT ADVISOR</v>
          </cell>
          <cell r="E1309" t="str">
            <v>GRADE 6</v>
          </cell>
          <cell r="F1309">
            <v>0.71</v>
          </cell>
          <cell r="G1309">
            <v>31905.4920365664</v>
          </cell>
        </row>
        <row r="1310">
          <cell r="C1310" t="str">
            <v>MR AM BARATTA</v>
          </cell>
          <cell r="D1310" t="str">
            <v>LECTURER IN LANG LING &amp; COMMUNICATION</v>
          </cell>
          <cell r="E1310" t="str">
            <v>GRADE 6</v>
          </cell>
          <cell r="F1310">
            <v>0.7</v>
          </cell>
          <cell r="G1310">
            <v>31251.708650019304</v>
          </cell>
        </row>
        <row r="1311">
          <cell r="C1311" t="str">
            <v>MR A BOYD</v>
          </cell>
          <cell r="D1311" t="str">
            <v>RESEARCH ASSOCIATE</v>
          </cell>
          <cell r="E1311" t="str">
            <v>GRADE 6</v>
          </cell>
          <cell r="F1311">
            <v>0.7</v>
          </cell>
          <cell r="G1311">
            <v>31251.708650019304</v>
          </cell>
        </row>
        <row r="1312">
          <cell r="C1312" t="str">
            <v>MR P WALTHERY</v>
          </cell>
          <cell r="D1312" t="str">
            <v>Research Associate</v>
          </cell>
          <cell r="E1312" t="str">
            <v>GRADE 6</v>
          </cell>
          <cell r="F1312">
            <v>0.8</v>
          </cell>
          <cell r="G1312">
            <v>30797.08293438</v>
          </cell>
        </row>
        <row r="1313">
          <cell r="C1313" t="str">
            <v>MRS SL GORTON</v>
          </cell>
          <cell r="D1313" t="str">
            <v>RESEARCH MANAGER</v>
          </cell>
          <cell r="E1313" t="str">
            <v>GRADE 6</v>
          </cell>
          <cell r="F1313">
            <v>0.64</v>
          </cell>
          <cell r="G1313">
            <v>28636.881972353098</v>
          </cell>
        </row>
        <row r="1314">
          <cell r="C1314" t="str">
            <v>MRS J BLAIN</v>
          </cell>
          <cell r="D1314" t="str">
            <v>SALES AND MARKETING COORDINATOR EDC</v>
          </cell>
          <cell r="E1314" t="str">
            <v>GRADE 6</v>
          </cell>
          <cell r="F1314">
            <v>0.6</v>
          </cell>
          <cell r="G1314">
            <v>27499.780663341</v>
          </cell>
        </row>
        <row r="1315">
          <cell r="C1315" t="str">
            <v>DR PA RYAN</v>
          </cell>
          <cell r="D1315" t="str">
            <v>Lecturer (Teaching Focused) in Geography</v>
          </cell>
          <cell r="E1315" t="str">
            <v>GRADE 6</v>
          </cell>
          <cell r="F1315">
            <v>0.6</v>
          </cell>
          <cell r="G1315">
            <v>26675.838681234</v>
          </cell>
        </row>
        <row r="1316">
          <cell r="C1316" t="str">
            <v>MRS SL RUSSELL</v>
          </cell>
          <cell r="D1316" t="str">
            <v>Career &amp; Programme Dev Coordinator</v>
          </cell>
          <cell r="E1316" t="str">
            <v>GRADE 6</v>
          </cell>
          <cell r="F1316">
            <v>0.6</v>
          </cell>
          <cell r="G1316">
            <v>26675.838681234</v>
          </cell>
        </row>
        <row r="1317">
          <cell r="C1317" t="str">
            <v>DR JS OGLETHORPE</v>
          </cell>
          <cell r="D1317" t="str">
            <v>Lecturer in Italian Studies</v>
          </cell>
          <cell r="E1317" t="str">
            <v>GRADE 6</v>
          </cell>
          <cell r="F1317">
            <v>0.6</v>
          </cell>
          <cell r="G1317">
            <v>26675.838681234</v>
          </cell>
        </row>
        <row r="1318">
          <cell r="C1318" t="str">
            <v>DR C SPANSWICK</v>
          </cell>
          <cell r="D1318" t="str">
            <v>INSTITUTE ADMINISTRATOR</v>
          </cell>
          <cell r="E1318" t="str">
            <v>GRADE 6</v>
          </cell>
          <cell r="F1318">
            <v>0.7</v>
          </cell>
          <cell r="G1318">
            <v>26422.722650019299</v>
          </cell>
        </row>
        <row r="1319">
          <cell r="C1319" t="str">
            <v>MRS VL COLLINS</v>
          </cell>
          <cell r="D1319" t="str">
            <v>Projects Officer</v>
          </cell>
          <cell r="E1319" t="str">
            <v>GRADE 6</v>
          </cell>
          <cell r="F1319">
            <v>0.6</v>
          </cell>
          <cell r="G1319">
            <v>25875.679009597501</v>
          </cell>
        </row>
        <row r="1320">
          <cell r="C1320" t="str">
            <v>MS FM KOFOD</v>
          </cell>
          <cell r="D1320" t="str">
            <v>RESEARCH ASSOCIATE</v>
          </cell>
          <cell r="E1320" t="str">
            <v>GRADE 6</v>
          </cell>
          <cell r="F1320">
            <v>0.6</v>
          </cell>
          <cell r="G1320">
            <v>25256.471602439997</v>
          </cell>
        </row>
        <row r="1321">
          <cell r="C1321" t="str">
            <v>DR MH BASTIAN</v>
          </cell>
          <cell r="D1321" t="str">
            <v>Research Associate (CRESC)</v>
          </cell>
          <cell r="E1321" t="str">
            <v>GRADE 6</v>
          </cell>
          <cell r="F1321">
            <v>0.6</v>
          </cell>
          <cell r="G1321">
            <v>24345.939426430501</v>
          </cell>
        </row>
        <row r="1322">
          <cell r="C1322" t="str">
            <v>MRS M HARALAMBAKIS</v>
          </cell>
          <cell r="D1322" t="str">
            <v>Research Fellow</v>
          </cell>
          <cell r="E1322" t="str">
            <v>GRADE 6</v>
          </cell>
          <cell r="F1322">
            <v>0.65</v>
          </cell>
          <cell r="G1322">
            <v>24130.057421062796</v>
          </cell>
        </row>
        <row r="1323">
          <cell r="C1323" t="str">
            <v>MR N LAWSON</v>
          </cell>
          <cell r="D1323" t="str">
            <v>Research Associate</v>
          </cell>
          <cell r="E1323" t="str">
            <v>GRADE 6</v>
          </cell>
          <cell r="F1323">
            <v>0.6</v>
          </cell>
          <cell r="G1323">
            <v>23951.274932639997</v>
          </cell>
        </row>
        <row r="1324">
          <cell r="C1324" t="str">
            <v>MRS HJ PERKINS</v>
          </cell>
          <cell r="D1324" t="str">
            <v>Learning Technologist</v>
          </cell>
          <cell r="E1324" t="str">
            <v>GRADE 6</v>
          </cell>
          <cell r="F1324">
            <v>0.52</v>
          </cell>
          <cell r="G1324">
            <v>23015.050645649098</v>
          </cell>
        </row>
        <row r="1325">
          <cell r="C1325" t="str">
            <v>MRS T ROSS</v>
          </cell>
          <cell r="D1325" t="str">
            <v>CAREER MANAGEMENT ADVISOR</v>
          </cell>
          <cell r="E1325" t="str">
            <v>GRADE 6</v>
          </cell>
          <cell r="F1325">
            <v>0.51</v>
          </cell>
          <cell r="G1325">
            <v>22753.598664734702</v>
          </cell>
        </row>
        <row r="1326">
          <cell r="C1326" t="str">
            <v>MISS JV VIITANEN</v>
          </cell>
          <cell r="D1326" t="str">
            <v>Research Associate</v>
          </cell>
          <cell r="E1326" t="str">
            <v>GRADE 6</v>
          </cell>
          <cell r="F1326">
            <v>0.6</v>
          </cell>
          <cell r="G1326">
            <v>22213.970368446</v>
          </cell>
        </row>
        <row r="1327">
          <cell r="C1327" t="str">
            <v>MS AA LUKE</v>
          </cell>
          <cell r="D1327" t="str">
            <v>SENIOR LANGUAGE TUTOR (ENGLISH)</v>
          </cell>
          <cell r="E1327" t="str">
            <v>GRADE 6</v>
          </cell>
          <cell r="F1327">
            <v>0.5</v>
          </cell>
          <cell r="G1327">
            <v>22099.968712448699</v>
          </cell>
        </row>
        <row r="1328">
          <cell r="C1328" t="str">
            <v>MS LJ WILLIAMS</v>
          </cell>
          <cell r="D1328" t="str">
            <v>Lecturer in Criminology</v>
          </cell>
          <cell r="E1328" t="str">
            <v>GRADE 6</v>
          </cell>
          <cell r="F1328">
            <v>0.5</v>
          </cell>
          <cell r="G1328">
            <v>22099.968712448699</v>
          </cell>
        </row>
        <row r="1329">
          <cell r="C1329" t="str">
            <v>MS NMS ABDELAAL</v>
          </cell>
          <cell r="D1329" t="str">
            <v>SENIOR LANGUAGE TUTOR (ARABIC)</v>
          </cell>
          <cell r="E1329" t="str">
            <v>GRADE 6</v>
          </cell>
          <cell r="F1329">
            <v>0.5</v>
          </cell>
          <cell r="G1329">
            <v>22099.968712448699</v>
          </cell>
        </row>
        <row r="1330">
          <cell r="C1330" t="str">
            <v>MS SJ MORRIS</v>
          </cell>
          <cell r="D1330" t="str">
            <v>SENIOR LANGUAGE TUTOR (ENGLISH)</v>
          </cell>
          <cell r="E1330" t="str">
            <v>GRADE 6</v>
          </cell>
          <cell r="F1330">
            <v>0.5</v>
          </cell>
          <cell r="G1330">
            <v>22099.968712448699</v>
          </cell>
        </row>
        <row r="1331">
          <cell r="C1331" t="str">
            <v>MR RWM HAWKINS</v>
          </cell>
          <cell r="D1331" t="str">
            <v>LECTURER IN MUSIC</v>
          </cell>
          <cell r="E1331" t="str">
            <v>GRADE 6</v>
          </cell>
          <cell r="F1331">
            <v>0.5</v>
          </cell>
          <cell r="G1331">
            <v>21433.143413708101</v>
          </cell>
        </row>
        <row r="1332">
          <cell r="C1332" t="str">
            <v>DR S SAGNA</v>
          </cell>
          <cell r="D1332" t="str">
            <v>Lecturer (Teaching-Focused) in Typology</v>
          </cell>
          <cell r="E1332" t="str">
            <v>GRADE 6</v>
          </cell>
          <cell r="F1332">
            <v>0.5</v>
          </cell>
          <cell r="G1332">
            <v>20786.724871693801</v>
          </cell>
        </row>
        <row r="1333">
          <cell r="C1333" t="str">
            <v>MS M CANTIJOCH CUNILL</v>
          </cell>
          <cell r="D1333" t="str">
            <v>RESEARCH ASSOCIATE (ISC)</v>
          </cell>
          <cell r="E1333" t="str">
            <v>GRADE 6</v>
          </cell>
          <cell r="F1333">
            <v>0.5</v>
          </cell>
          <cell r="G1333">
            <v>20786.724871693801</v>
          </cell>
        </row>
        <row r="1334">
          <cell r="C1334" t="str">
            <v>MR M POSCHEN</v>
          </cell>
          <cell r="D1334" t="str">
            <v>RESEARCH ASSOCIATE (NCeSS)</v>
          </cell>
          <cell r="E1334" t="str">
            <v>GRADE 6</v>
          </cell>
          <cell r="F1334">
            <v>1</v>
          </cell>
          <cell r="G1334">
            <v>20169.804066375978</v>
          </cell>
        </row>
        <row r="1335">
          <cell r="C1335" t="str">
            <v>MS M WILLIAMS-WENDL</v>
          </cell>
          <cell r="D1335" t="str">
            <v>Lecturer in Interpreting (German)</v>
          </cell>
          <cell r="E1335" t="str">
            <v>GRADE 6</v>
          </cell>
          <cell r="F1335">
            <v>0.5</v>
          </cell>
          <cell r="G1335">
            <v>18604.475949648004</v>
          </cell>
        </row>
        <row r="1336">
          <cell r="C1336" t="str">
            <v>MRS RKAEM SOLIMAN</v>
          </cell>
          <cell r="D1336" t="str">
            <v>SENIOR LANGUAGE TUTOR (ARABIC)</v>
          </cell>
          <cell r="E1336" t="str">
            <v>GRADE 6</v>
          </cell>
          <cell r="F1336">
            <v>0.5</v>
          </cell>
          <cell r="G1336">
            <v>18034.022564327999</v>
          </cell>
        </row>
        <row r="1337">
          <cell r="C1337" t="str">
            <v>MS NJ SIMINSON</v>
          </cell>
          <cell r="D1337" t="str">
            <v>MIMAS DEVELOPMENT OFFICER (JORUM)</v>
          </cell>
          <cell r="E1337" t="str">
            <v>GRADE 6</v>
          </cell>
          <cell r="F1337">
            <v>0.4</v>
          </cell>
          <cell r="G1337">
            <v>17523.945309402297</v>
          </cell>
        </row>
        <row r="1338">
          <cell r="C1338" t="str">
            <v>MS JL GRACEY</v>
          </cell>
          <cell r="D1338" t="str">
            <v>KNOWLEDGE MANAGER</v>
          </cell>
          <cell r="E1338" t="str">
            <v>GRADE 6</v>
          </cell>
          <cell r="F1338">
            <v>0.8</v>
          </cell>
          <cell r="G1338">
            <v>17157.458493065697</v>
          </cell>
        </row>
        <row r="1339">
          <cell r="C1339" t="str">
            <v>MISS M BUJAN NAVARRO</v>
          </cell>
          <cell r="D1339" t="str">
            <v>Lecturer in Interpreting (Spanish)</v>
          </cell>
          <cell r="E1339" t="str">
            <v>GRADE 6</v>
          </cell>
          <cell r="F1339">
            <v>0.4</v>
          </cell>
          <cell r="G1339">
            <v>16473.5343579117</v>
          </cell>
        </row>
        <row r="1340">
          <cell r="C1340" t="str">
            <v>DR A BROADHEAD</v>
          </cell>
          <cell r="D1340" t="str">
            <v>Lecturer in Linguistics</v>
          </cell>
          <cell r="E1340" t="str">
            <v>GRADE 6</v>
          </cell>
          <cell r="F1340">
            <v>0.44</v>
          </cell>
          <cell r="G1340">
            <v>16366.682742863999</v>
          </cell>
        </row>
        <row r="1341">
          <cell r="C1341" t="str">
            <v>MS CL TURNER</v>
          </cell>
          <cell r="D1341" t="str">
            <v>Director Manchester Histories Festival</v>
          </cell>
          <cell r="E1341" t="str">
            <v>GRADE 6</v>
          </cell>
          <cell r="F1341">
            <v>0.44</v>
          </cell>
          <cell r="G1341">
            <v>16254.820943496001</v>
          </cell>
        </row>
        <row r="1342">
          <cell r="C1342" t="str">
            <v>DR E ATWELL</v>
          </cell>
          <cell r="D1342" t="str">
            <v>Lecturer</v>
          </cell>
          <cell r="E1342" t="str">
            <v>GRADE 6</v>
          </cell>
          <cell r="F1342">
            <v>0.41</v>
          </cell>
          <cell r="G1342">
            <v>15247.925444328001</v>
          </cell>
        </row>
        <row r="1343">
          <cell r="C1343" t="str">
            <v>DR DJ PEARSON</v>
          </cell>
          <cell r="D1343" t="str">
            <v>RESEARCH ASSOCIATE</v>
          </cell>
          <cell r="E1343" t="str">
            <v>GRADE 6</v>
          </cell>
          <cell r="F1343">
            <v>0.35</v>
          </cell>
          <cell r="G1343">
            <v>15065.548323656998</v>
          </cell>
        </row>
        <row r="1344">
          <cell r="C1344" t="str">
            <v>DR CFB MILLER</v>
          </cell>
          <cell r="D1344" t="str">
            <v>Postdoctoral Fellow</v>
          </cell>
          <cell r="E1344" t="str">
            <v>GRADE 6</v>
          </cell>
          <cell r="F1344">
            <v>0.36</v>
          </cell>
          <cell r="G1344">
            <v>15031.559172093899</v>
          </cell>
        </row>
        <row r="1345">
          <cell r="C1345" t="str">
            <v>MRS L MARCHINGTON</v>
          </cell>
          <cell r="D1345" t="str">
            <v>RESEARCH ASSOCIATE (CIPD CHARTERSHIP)</v>
          </cell>
          <cell r="E1345" t="str">
            <v>GRADE 6</v>
          </cell>
          <cell r="F1345">
            <v>0.34</v>
          </cell>
          <cell r="G1345">
            <v>14909.118631736101</v>
          </cell>
        </row>
        <row r="1346">
          <cell r="C1346" t="str">
            <v>DR AG ANGUSHEVA-TIHANOV</v>
          </cell>
          <cell r="D1346" t="str">
            <v>RESEARCH FELLOW</v>
          </cell>
          <cell r="E1346" t="str">
            <v>GRADE 6</v>
          </cell>
          <cell r="F1346">
            <v>0.3</v>
          </cell>
          <cell r="G1346">
            <v>12160.190409868499</v>
          </cell>
        </row>
        <row r="1347">
          <cell r="C1347" t="str">
            <v>DR C CENCIARELLI</v>
          </cell>
          <cell r="D1347" t="str">
            <v>Lecturer in Music</v>
          </cell>
          <cell r="E1347" t="str">
            <v>GRADE 6</v>
          </cell>
          <cell r="F1347">
            <v>0.26</v>
          </cell>
          <cell r="G1347">
            <v>10607.435687536499</v>
          </cell>
        </row>
        <row r="1348">
          <cell r="C1348" t="str">
            <v>MR JP WOOD</v>
          </cell>
          <cell r="D1348" t="str">
            <v>Lecturer in Religions &amp; Theology</v>
          </cell>
          <cell r="E1348" t="str">
            <v>GRADE 6</v>
          </cell>
          <cell r="F1348">
            <v>0.25</v>
          </cell>
          <cell r="G1348">
            <v>10003.5184358469</v>
          </cell>
        </row>
        <row r="1349">
          <cell r="C1349" t="str">
            <v>MS H BURKE</v>
          </cell>
          <cell r="D1349" t="str">
            <v>CENTRE COMMS AND DEVELOPMENT MANAGER</v>
          </cell>
          <cell r="E1349" t="str">
            <v>GRADE 6</v>
          </cell>
          <cell r="F1349">
            <v>0.4</v>
          </cell>
          <cell r="G1349">
            <v>9901.6764450417759</v>
          </cell>
        </row>
        <row r="1350">
          <cell r="C1350" t="str">
            <v>DR K PARKER</v>
          </cell>
          <cell r="D1350" t="str">
            <v>Lecturer (Teaching Focused) Visual Cult</v>
          </cell>
          <cell r="E1350" t="str">
            <v>GRADE 6</v>
          </cell>
          <cell r="F1350">
            <v>0.22</v>
          </cell>
          <cell r="G1350">
            <v>9316.6255291199996</v>
          </cell>
        </row>
        <row r="1351">
          <cell r="C1351" t="str">
            <v>MS J BRAGG</v>
          </cell>
          <cell r="D1351" t="str">
            <v>Research Associate</v>
          </cell>
          <cell r="E1351" t="str">
            <v>GRADE 6</v>
          </cell>
          <cell r="F1351">
            <v>0.2</v>
          </cell>
          <cell r="G1351">
            <v>7983.5490561600009</v>
          </cell>
        </row>
        <row r="1352">
          <cell r="C1352" t="str">
            <v>MR N WRIGHT</v>
          </cell>
          <cell r="D1352" t="str">
            <v>Lecturer in Buddhism</v>
          </cell>
          <cell r="E1352" t="str">
            <v>GRADE 6</v>
          </cell>
          <cell r="F1352">
            <v>0.18</v>
          </cell>
          <cell r="G1352">
            <v>7565.0811859200003</v>
          </cell>
        </row>
        <row r="1353">
          <cell r="C1353" t="str">
            <v>DR SR FLETCHER</v>
          </cell>
          <cell r="D1353" t="str">
            <v>Lecturer in Early Modern History</v>
          </cell>
          <cell r="E1353" t="str">
            <v>GRADE 6</v>
          </cell>
          <cell r="F1353">
            <v>0.2</v>
          </cell>
          <cell r="G1353">
            <v>7404.3655272479991</v>
          </cell>
        </row>
        <row r="1354">
          <cell r="C1354" t="str">
            <v>DR TR DIXON</v>
          </cell>
          <cell r="D1354" t="str">
            <v>Lecturer in Early Modern History</v>
          </cell>
          <cell r="E1354" t="str">
            <v>GRADE 6</v>
          </cell>
          <cell r="F1354">
            <v>0.2</v>
          </cell>
          <cell r="G1354">
            <v>7404.3655272479991</v>
          </cell>
        </row>
        <row r="1355">
          <cell r="C1355" t="str">
            <v>DR RJ DRUMMOND</v>
          </cell>
          <cell r="D1355" t="str">
            <v>Lecturer</v>
          </cell>
          <cell r="E1355" t="str">
            <v>GRADE 6</v>
          </cell>
          <cell r="F1355">
            <v>0.2</v>
          </cell>
          <cell r="G1355">
            <v>6882.3698760000007</v>
          </cell>
        </row>
        <row r="1356">
          <cell r="C1356" t="str">
            <v>DR A KIRKHAM</v>
          </cell>
          <cell r="D1356" t="str">
            <v>Research Associate</v>
          </cell>
          <cell r="E1356" t="str">
            <v>GRADE 6</v>
          </cell>
          <cell r="F1356">
            <v>0.2</v>
          </cell>
          <cell r="G1356">
            <v>6114.8466359999993</v>
          </cell>
        </row>
        <row r="1357">
          <cell r="C1357" t="str">
            <v>MR CJG WHITE</v>
          </cell>
          <cell r="D1357" t="str">
            <v>Computer Technician</v>
          </cell>
          <cell r="E1357" t="str">
            <v>GRADE 6</v>
          </cell>
          <cell r="F1357">
            <v>0.1</v>
          </cell>
          <cell r="G1357">
            <v>4234.8039681600003</v>
          </cell>
        </row>
        <row r="1358">
          <cell r="C1358" t="str">
            <v>MS KSB STUERZENHOFECKER</v>
          </cell>
          <cell r="D1358" t="str">
            <v>Lecturer in Gender Studies</v>
          </cell>
          <cell r="E1358" t="str">
            <v>GRADE 6</v>
          </cell>
          <cell r="F1358">
            <v>0.11</v>
          </cell>
          <cell r="G1358">
            <v>3908.8599840000002</v>
          </cell>
        </row>
        <row r="1359">
          <cell r="C1359" t="str">
            <v>MS D WANG</v>
          </cell>
          <cell r="D1359" t="str">
            <v>RESEARCH ASSOCIATE</v>
          </cell>
          <cell r="E1359" t="str">
            <v>GRADE 6</v>
          </cell>
          <cell r="F1359">
            <v>0.1</v>
          </cell>
          <cell r="G1359">
            <v>3762.66088416</v>
          </cell>
        </row>
        <row r="1360">
          <cell r="C1360" t="str">
            <v>MRS A BAISHNAB</v>
          </cell>
          <cell r="D1360" t="str">
            <v>TEACH FELLOW IN COMMUNITY &amp; YOUTH WORK</v>
          </cell>
          <cell r="E1360" t="str">
            <v>GRADE 6</v>
          </cell>
          <cell r="F1360">
            <v>0.1</v>
          </cell>
          <cell r="G1360">
            <v>3650.6930760000005</v>
          </cell>
        </row>
        <row r="1361">
          <cell r="C1361" t="str">
            <v>DR RA FORD</v>
          </cell>
          <cell r="D1361" t="str">
            <v>HALLSWORTH RESEARCH FELLOW SOSS</v>
          </cell>
          <cell r="E1361" t="str">
            <v>GRADE 6</v>
          </cell>
          <cell r="F1361">
            <v>2</v>
          </cell>
          <cell r="G1361">
            <v>3596.7244814800006</v>
          </cell>
        </row>
        <row r="1362">
          <cell r="C1362" t="str">
            <v>MS E AMANATIDOU</v>
          </cell>
          <cell r="D1362" t="str">
            <v>Research Associate</v>
          </cell>
          <cell r="E1362" t="str">
            <v>GRADE 6</v>
          </cell>
          <cell r="F1362">
            <v>0.05</v>
          </cell>
          <cell r="G1362">
            <v>1772.1585239999999</v>
          </cell>
        </row>
        <row r="1363">
          <cell r="C1363" t="str">
            <v>DR RV HOLDSWORTH</v>
          </cell>
          <cell r="D1363" t="str">
            <v>TEACHING FELLOW</v>
          </cell>
          <cell r="E1363" t="str">
            <v>GRADE 6</v>
          </cell>
          <cell r="F1363">
            <v>0.04</v>
          </cell>
          <cell r="G1363">
            <v>1627.2227160000002</v>
          </cell>
        </row>
        <row r="1364">
          <cell r="C1364" t="str">
            <v>DR MA HICKS</v>
          </cell>
          <cell r="D1364" t="str">
            <v>TEACHING FELLOW</v>
          </cell>
          <cell r="E1364" t="str">
            <v>GRADE 6</v>
          </cell>
          <cell r="F1364">
            <v>0.03</v>
          </cell>
          <cell r="G1364">
            <v>1303.8102119999999</v>
          </cell>
        </row>
        <row r="1365">
          <cell r="C1365" t="str">
            <v>DR BJ EVERS</v>
          </cell>
          <cell r="D1365" t="str">
            <v>Research Fellow</v>
          </cell>
          <cell r="E1365" t="str">
            <v>GRADE 6</v>
          </cell>
          <cell r="F1365">
            <v>1</v>
          </cell>
          <cell r="G1365">
            <v>0</v>
          </cell>
        </row>
        <row r="1366">
          <cell r="C1366" t="str">
            <v>MR SC HARRIS</v>
          </cell>
          <cell r="D1366" t="str">
            <v>PAYING AGENT</v>
          </cell>
          <cell r="E1366" t="str">
            <v>GRADE 6</v>
          </cell>
          <cell r="F1366">
            <v>0</v>
          </cell>
          <cell r="G1366">
            <v>0</v>
          </cell>
        </row>
        <row r="1367">
          <cell r="C1367" t="str">
            <v>DR A GRAY JONES</v>
          </cell>
          <cell r="D1367" t="str">
            <v>Lecturer</v>
          </cell>
          <cell r="E1367" t="str">
            <v>GRADE 6</v>
          </cell>
          <cell r="F1367">
            <v>0.14000000000000001</v>
          </cell>
          <cell r="G1367">
            <v>0</v>
          </cell>
        </row>
        <row r="1368">
          <cell r="C1368" t="str">
            <v>MS B FITZPATRICK</v>
          </cell>
          <cell r="D1368" t="str">
            <v>LANGUAGE TUTOR (GERMAN)</v>
          </cell>
          <cell r="E1368" t="str">
            <v>GRADE 5 L</v>
          </cell>
          <cell r="F1368">
            <v>1</v>
          </cell>
          <cell r="G1368">
            <v>29321.505645381301</v>
          </cell>
        </row>
        <row r="1369">
          <cell r="C1369" t="str">
            <v>MS L FOLIGNO SMITH</v>
          </cell>
          <cell r="D1369" t="str">
            <v>LANGUAGE TUTOR (ITALIAN)</v>
          </cell>
          <cell r="E1369" t="str">
            <v>GRADE 5 L</v>
          </cell>
          <cell r="F1369">
            <v>1</v>
          </cell>
          <cell r="G1369">
            <v>29321.505645381301</v>
          </cell>
        </row>
        <row r="1370">
          <cell r="C1370" t="str">
            <v>DR S TORRES</v>
          </cell>
          <cell r="D1370" t="str">
            <v>LANGUAGE TUTOR (LEAP SPANISH)</v>
          </cell>
          <cell r="E1370" t="str">
            <v>GRADE 5 L</v>
          </cell>
          <cell r="F1370">
            <v>1</v>
          </cell>
          <cell r="G1370">
            <v>29321.505645381301</v>
          </cell>
        </row>
        <row r="1371">
          <cell r="C1371" t="str">
            <v>MRS S TAMIN</v>
          </cell>
          <cell r="D1371" t="str">
            <v>LANGUAGE TUTOR (LEAP CHINESE)</v>
          </cell>
          <cell r="E1371" t="str">
            <v>GRADE 5 L</v>
          </cell>
          <cell r="F1371">
            <v>1</v>
          </cell>
          <cell r="G1371">
            <v>29321.505645381301</v>
          </cell>
        </row>
        <row r="1372">
          <cell r="C1372" t="str">
            <v>MS G FLOWER</v>
          </cell>
          <cell r="D1372" t="str">
            <v>LANGUAGE TUTOR (FRENCH)</v>
          </cell>
          <cell r="E1372" t="str">
            <v>GRADE 5 L</v>
          </cell>
          <cell r="F1372">
            <v>1</v>
          </cell>
          <cell r="G1372">
            <v>29321.505645381301</v>
          </cell>
        </row>
        <row r="1373">
          <cell r="C1373" t="str">
            <v>MISS AE SIMONIN</v>
          </cell>
          <cell r="D1373" t="str">
            <v>LANGUAGE TUTOR (FRENCH)</v>
          </cell>
          <cell r="E1373" t="str">
            <v>GRADE 5 L</v>
          </cell>
          <cell r="F1373">
            <v>1</v>
          </cell>
          <cell r="G1373">
            <v>29321.505645381301</v>
          </cell>
        </row>
        <row r="1374">
          <cell r="C1374" t="str">
            <v>MS JM PORCU</v>
          </cell>
          <cell r="D1374" t="str">
            <v>LANGUAGE TUTOR (FRENCH)</v>
          </cell>
          <cell r="E1374" t="str">
            <v>GRADE 5 L</v>
          </cell>
          <cell r="F1374">
            <v>1</v>
          </cell>
          <cell r="G1374">
            <v>26353.308564648003</v>
          </cell>
        </row>
        <row r="1375">
          <cell r="C1375" t="str">
            <v>MR O PEREZ</v>
          </cell>
          <cell r="D1375" t="str">
            <v>LANGUAGE TUTOR (FRENCH)</v>
          </cell>
          <cell r="E1375" t="str">
            <v>GRADE 5 L</v>
          </cell>
          <cell r="F1375">
            <v>1</v>
          </cell>
          <cell r="G1375">
            <v>26353.308564648003</v>
          </cell>
        </row>
        <row r="1376">
          <cell r="C1376" t="str">
            <v>MISS V RODRIGUEZ JUIZ</v>
          </cell>
          <cell r="D1376" t="str">
            <v>LANGUAGE TUTOR (SPANISH)</v>
          </cell>
          <cell r="E1376" t="str">
            <v>GRADE 5 L</v>
          </cell>
          <cell r="F1376">
            <v>1</v>
          </cell>
          <cell r="G1376">
            <v>26353.308564648003</v>
          </cell>
        </row>
        <row r="1377">
          <cell r="C1377" t="str">
            <v>MS E LOPEZ</v>
          </cell>
          <cell r="D1377" t="str">
            <v>LANGUAGE TUTOR (LEAP FRENCH)</v>
          </cell>
          <cell r="E1377" t="str">
            <v>GRADE 5 L</v>
          </cell>
          <cell r="F1377">
            <v>0.85</v>
          </cell>
          <cell r="G1377">
            <v>22449.150670391999</v>
          </cell>
        </row>
        <row r="1378">
          <cell r="C1378" t="str">
            <v>MS MT ALVAREZ-MADRIGAL</v>
          </cell>
          <cell r="D1378" t="str">
            <v>LANGUAGE TUTOR (SPANISH)</v>
          </cell>
          <cell r="E1378" t="str">
            <v>GRADE 5 L</v>
          </cell>
          <cell r="F1378">
            <v>0.85</v>
          </cell>
          <cell r="G1378">
            <v>22449.150670391999</v>
          </cell>
        </row>
        <row r="1379">
          <cell r="C1379" t="str">
            <v>MRS M HODGSON</v>
          </cell>
          <cell r="D1379" t="str">
            <v>LANGUAGE TUTOR</v>
          </cell>
          <cell r="E1379" t="str">
            <v>GRADE 5 L</v>
          </cell>
          <cell r="F1379">
            <v>1.1399999999999999</v>
          </cell>
          <cell r="G1379">
            <v>13799.052605495999</v>
          </cell>
        </row>
        <row r="1380">
          <cell r="C1380" t="str">
            <v>MISS E CAIN</v>
          </cell>
          <cell r="D1380" t="str">
            <v>LANGUAGE TUTOR (LEAP ENGLISH)</v>
          </cell>
          <cell r="E1380" t="str">
            <v>GRADE 5 L</v>
          </cell>
          <cell r="F1380">
            <v>0.14000000000000001</v>
          </cell>
          <cell r="G1380">
            <v>3362.1679920000001</v>
          </cell>
        </row>
        <row r="1381">
          <cell r="C1381" t="str">
            <v>DR SAS MOHAMED</v>
          </cell>
          <cell r="D1381" t="str">
            <v>Language Tutor (LEAP Arabic)</v>
          </cell>
          <cell r="E1381" t="str">
            <v>GRADE 5 L</v>
          </cell>
          <cell r="F1381">
            <v>0.67</v>
          </cell>
          <cell r="G1381">
            <v>0</v>
          </cell>
        </row>
        <row r="1382">
          <cell r="C1382" t="str">
            <v>MS E SIMMS</v>
          </cell>
          <cell r="D1382" t="str">
            <v>Language Tutor (Russian/LEAP)</v>
          </cell>
          <cell r="E1382" t="str">
            <v>GRADE 5 L</v>
          </cell>
          <cell r="F1382">
            <v>0.5</v>
          </cell>
          <cell r="G1382">
            <v>0</v>
          </cell>
        </row>
        <row r="1383">
          <cell r="C1383" t="str">
            <v>MS M FOLE PINTOS</v>
          </cell>
          <cell r="D1383" t="str">
            <v>RES &amp; CONSULTANCY PROJECTS ADMINISTRATOR</v>
          </cell>
          <cell r="E1383" t="str">
            <v>GRADE 5</v>
          </cell>
          <cell r="F1383">
            <v>1</v>
          </cell>
          <cell r="G1383">
            <v>44979.471990636303</v>
          </cell>
        </row>
        <row r="1384">
          <cell r="C1384" t="str">
            <v>MR DG NUTTALL</v>
          </cell>
          <cell r="D1384" t="str">
            <v>Web Developer/Teaching Assistant</v>
          </cell>
          <cell r="E1384" t="str">
            <v>GRADE 5</v>
          </cell>
          <cell r="F1384">
            <v>1</v>
          </cell>
          <cell r="G1384">
            <v>44979.471990636303</v>
          </cell>
        </row>
        <row r="1385">
          <cell r="C1385" t="str">
            <v>MS L NOUV</v>
          </cell>
          <cell r="D1385" t="str">
            <v>EXECUTIVE ASSIST TO CHIEF GLOBAL OFFICER</v>
          </cell>
          <cell r="E1385" t="str">
            <v>GRADE 5</v>
          </cell>
          <cell r="F1385">
            <v>1</v>
          </cell>
          <cell r="G1385">
            <v>39911.925670312499</v>
          </cell>
        </row>
        <row r="1386">
          <cell r="C1386" t="str">
            <v>MR A FRYERS</v>
          </cell>
          <cell r="D1386" t="str">
            <v>Data Manager</v>
          </cell>
          <cell r="E1386" t="str">
            <v>GRADE 5</v>
          </cell>
          <cell r="F1386">
            <v>1</v>
          </cell>
          <cell r="G1386">
            <v>39293.738690943756</v>
          </cell>
        </row>
        <row r="1387">
          <cell r="C1387" t="str">
            <v>MR KA SPENCER</v>
          </cell>
          <cell r="D1387" t="str">
            <v>TECHNICAL SERVICES MANAGER</v>
          </cell>
          <cell r="E1387" t="str">
            <v>GRADE 5</v>
          </cell>
          <cell r="F1387">
            <v>1</v>
          </cell>
          <cell r="G1387">
            <v>38728.270295793758</v>
          </cell>
        </row>
        <row r="1388">
          <cell r="C1388" t="str">
            <v>MRS VJ COCKTON</v>
          </cell>
          <cell r="D1388" t="str">
            <v>RESEARCH ADMINISTRATOR</v>
          </cell>
          <cell r="E1388" t="str">
            <v>GRADE 5</v>
          </cell>
          <cell r="F1388">
            <v>1</v>
          </cell>
          <cell r="G1388">
            <v>37757.207841675001</v>
          </cell>
        </row>
        <row r="1389">
          <cell r="C1389" t="str">
            <v>MRS DM JACKSON</v>
          </cell>
          <cell r="D1389" t="str">
            <v>SENIOR FINANCE OFFICER</v>
          </cell>
          <cell r="E1389" t="str">
            <v>GRADE 5</v>
          </cell>
          <cell r="F1389">
            <v>1</v>
          </cell>
          <cell r="G1389">
            <v>37577.516206574997</v>
          </cell>
        </row>
        <row r="1390">
          <cell r="C1390" t="str">
            <v>DR SM CORNWALL</v>
          </cell>
          <cell r="D1390" t="str">
            <v>Post Doctoral Research Associate (LTI)</v>
          </cell>
          <cell r="E1390" t="str">
            <v>GRADE 5</v>
          </cell>
          <cell r="F1390">
            <v>1</v>
          </cell>
          <cell r="G1390">
            <v>37543.127092163704</v>
          </cell>
        </row>
        <row r="1391">
          <cell r="C1391" t="str">
            <v>MISS KD LATHAM</v>
          </cell>
          <cell r="D1391" t="str">
            <v>SENIOR PROGRAMME ADMINISTRATOR</v>
          </cell>
          <cell r="E1391" t="str">
            <v>GRADE 5</v>
          </cell>
          <cell r="F1391">
            <v>1</v>
          </cell>
          <cell r="G1391">
            <v>36641.582362350004</v>
          </cell>
        </row>
        <row r="1392">
          <cell r="C1392" t="str">
            <v>MRS CJ TURNER</v>
          </cell>
          <cell r="D1392" t="str">
            <v>SENIOR PROGRAMME ADMINISTRATOR</v>
          </cell>
          <cell r="E1392" t="str">
            <v>GRADE 5</v>
          </cell>
          <cell r="F1392">
            <v>1</v>
          </cell>
          <cell r="G1392">
            <v>36641.582362350004</v>
          </cell>
        </row>
        <row r="1393">
          <cell r="C1393" t="str">
            <v>MR AJM WILSON</v>
          </cell>
          <cell r="D1393" t="str">
            <v>E-LEARNING SUPPORT OFFICER</v>
          </cell>
          <cell r="E1393" t="str">
            <v>GRADE 5</v>
          </cell>
          <cell r="F1393">
            <v>1</v>
          </cell>
          <cell r="G1393">
            <v>36641.582362350004</v>
          </cell>
        </row>
        <row r="1394">
          <cell r="C1394" t="str">
            <v>MRS L DUNN</v>
          </cell>
          <cell r="D1394" t="str">
            <v>Planning &amp; Information Analyst</v>
          </cell>
          <cell r="E1394" t="str">
            <v>GRADE 5</v>
          </cell>
          <cell r="F1394">
            <v>1</v>
          </cell>
          <cell r="G1394">
            <v>36641.582362350004</v>
          </cell>
        </row>
        <row r="1395">
          <cell r="C1395" t="str">
            <v>MRS D TOTH</v>
          </cell>
          <cell r="D1395" t="str">
            <v>DIVISIONAL COORDINATOR</v>
          </cell>
          <cell r="E1395" t="str">
            <v>GRADE 5</v>
          </cell>
          <cell r="F1395">
            <v>1</v>
          </cell>
          <cell r="G1395">
            <v>36459.663402656253</v>
          </cell>
        </row>
        <row r="1396">
          <cell r="C1396" t="str">
            <v>MRS LM ROWLINSON</v>
          </cell>
          <cell r="D1396" t="str">
            <v>School Resources Officer</v>
          </cell>
          <cell r="E1396" t="str">
            <v>GRADE 5</v>
          </cell>
          <cell r="F1396">
            <v>1</v>
          </cell>
          <cell r="G1396">
            <v>36459.663402656253</v>
          </cell>
        </row>
        <row r="1397">
          <cell r="C1397" t="str">
            <v>MRS AG THOMPSON</v>
          </cell>
          <cell r="D1397" t="str">
            <v>SENIOR SECRETARY (COMBINED STUDIES)</v>
          </cell>
          <cell r="E1397" t="str">
            <v>GRADE 5</v>
          </cell>
          <cell r="F1397">
            <v>1</v>
          </cell>
          <cell r="G1397">
            <v>36459.663402656253</v>
          </cell>
        </row>
        <row r="1398">
          <cell r="C1398" t="str">
            <v>MISS K EGERTON</v>
          </cell>
          <cell r="D1398" t="str">
            <v>Senior Undergraduate Admissions Admin</v>
          </cell>
          <cell r="E1398" t="str">
            <v>GRADE 5</v>
          </cell>
          <cell r="F1398">
            <v>1</v>
          </cell>
          <cell r="G1398">
            <v>36459.663402656253</v>
          </cell>
        </row>
        <row r="1399">
          <cell r="C1399" t="str">
            <v>MR AR PATHAN</v>
          </cell>
          <cell r="D1399" t="str">
            <v>MULTIMEDIA &amp; AV SPECIALIST</v>
          </cell>
          <cell r="E1399" t="str">
            <v>GRADE 5</v>
          </cell>
          <cell r="F1399">
            <v>1</v>
          </cell>
          <cell r="G1399">
            <v>36459.663402656253</v>
          </cell>
        </row>
        <row r="1400">
          <cell r="C1400" t="str">
            <v>MR JJ BACKHOUSE</v>
          </cell>
          <cell r="D1400" t="str">
            <v>WORKSHOP TECHNICIAN</v>
          </cell>
          <cell r="E1400" t="str">
            <v>GRADE 5</v>
          </cell>
          <cell r="F1400">
            <v>1</v>
          </cell>
          <cell r="G1400">
            <v>36459.663402656253</v>
          </cell>
        </row>
        <row r="1401">
          <cell r="C1401" t="str">
            <v>MISS CJ MAY</v>
          </cell>
          <cell r="D1401" t="str">
            <v>SENIOR PROGRAMME ADMINISTRATOR</v>
          </cell>
          <cell r="E1401" t="str">
            <v>GRADE 5</v>
          </cell>
          <cell r="F1401">
            <v>1</v>
          </cell>
          <cell r="G1401">
            <v>36459.663402656253</v>
          </cell>
        </row>
        <row r="1402">
          <cell r="C1402" t="str">
            <v>MRS EC FARNWORTH</v>
          </cell>
          <cell r="D1402" t="str">
            <v>SENIOR PROGRAMME ADMINISTRATOR</v>
          </cell>
          <cell r="E1402" t="str">
            <v>GRADE 5</v>
          </cell>
          <cell r="F1402">
            <v>1</v>
          </cell>
          <cell r="G1402">
            <v>36459.663402656253</v>
          </cell>
        </row>
        <row r="1403">
          <cell r="C1403" t="str">
            <v>MR SD CHEETHAM</v>
          </cell>
          <cell r="D1403" t="str">
            <v>AUDIO VISUAL &amp; REPROGRAPHICS COORDINATOR</v>
          </cell>
          <cell r="E1403" t="str">
            <v>GRADE 5</v>
          </cell>
          <cell r="F1403">
            <v>1</v>
          </cell>
          <cell r="G1403">
            <v>36459.663402656253</v>
          </cell>
        </row>
        <row r="1404">
          <cell r="C1404" t="str">
            <v>MISS L WHITTLE</v>
          </cell>
          <cell r="D1404" t="str">
            <v>SENIOR PROGRAMME ADMINISTRATOR</v>
          </cell>
          <cell r="E1404" t="str">
            <v>GRADE 5</v>
          </cell>
          <cell r="F1404">
            <v>1</v>
          </cell>
          <cell r="G1404">
            <v>36459.663402656253</v>
          </cell>
        </row>
        <row r="1405">
          <cell r="C1405" t="str">
            <v>MR AC LOZOYA</v>
          </cell>
          <cell r="D1405" t="str">
            <v>PROGRAMME SUPPORT OFFICER (LEAP)</v>
          </cell>
          <cell r="E1405" t="str">
            <v>GRADE 5</v>
          </cell>
          <cell r="F1405">
            <v>1</v>
          </cell>
          <cell r="G1405">
            <v>36459.663402656253</v>
          </cell>
        </row>
        <row r="1406">
          <cell r="C1406" t="str">
            <v>MR SD WADSWORTH</v>
          </cell>
          <cell r="D1406" t="str">
            <v>ADMINISTRATIVE SECRETARY</v>
          </cell>
          <cell r="E1406" t="str">
            <v>GRADE 5</v>
          </cell>
          <cell r="F1406">
            <v>1</v>
          </cell>
          <cell r="G1406">
            <v>36459.663402656253</v>
          </cell>
        </row>
        <row r="1407">
          <cell r="C1407" t="str">
            <v>MISS K MURPHY</v>
          </cell>
          <cell r="D1407" t="str">
            <v>RESEARCH SUPPORT OFFICER</v>
          </cell>
          <cell r="E1407" t="str">
            <v>GRADE 5</v>
          </cell>
          <cell r="F1407">
            <v>1</v>
          </cell>
          <cell r="G1407">
            <v>36459.663402656253</v>
          </cell>
        </row>
        <row r="1408">
          <cell r="C1408" t="str">
            <v>MRS FE HALLARD</v>
          </cell>
          <cell r="D1408" t="str">
            <v>UNDERGRADUATE  ASSESSMENT COORDINATOR</v>
          </cell>
          <cell r="E1408" t="str">
            <v>GRADE 5</v>
          </cell>
          <cell r="F1408">
            <v>1</v>
          </cell>
          <cell r="G1408">
            <v>36459.663402656253</v>
          </cell>
        </row>
        <row r="1409">
          <cell r="C1409" t="str">
            <v>MR PA HENSHALL</v>
          </cell>
          <cell r="D1409" t="str">
            <v>FINANCE OFFICER</v>
          </cell>
          <cell r="E1409" t="str">
            <v>GRADE 5</v>
          </cell>
          <cell r="F1409">
            <v>1</v>
          </cell>
          <cell r="G1409">
            <v>36459.663402656253</v>
          </cell>
        </row>
        <row r="1410">
          <cell r="C1410" t="str">
            <v>MISS VJ MANSFIELD</v>
          </cell>
          <cell r="D1410" t="str">
            <v>SENIOR PROGRAMME ADMINISTRATOR</v>
          </cell>
          <cell r="E1410" t="str">
            <v>GRADE 5</v>
          </cell>
          <cell r="F1410">
            <v>1</v>
          </cell>
          <cell r="G1410">
            <v>36459.663402656253</v>
          </cell>
        </row>
        <row r="1411">
          <cell r="C1411" t="str">
            <v>MR PJ RAVENING</v>
          </cell>
          <cell r="D1411" t="str">
            <v>IT SERVICES ANALYST - TRG &amp; TECH WRITER</v>
          </cell>
          <cell r="E1411" t="str">
            <v>GRADE 5</v>
          </cell>
          <cell r="F1411">
            <v>1</v>
          </cell>
          <cell r="G1411">
            <v>36459.663402656253</v>
          </cell>
        </row>
        <row r="1412">
          <cell r="C1412" t="str">
            <v>MRS M NELSON</v>
          </cell>
          <cell r="D1412" t="str">
            <v>DIVISIONAL COORDINATOR</v>
          </cell>
          <cell r="E1412" t="str">
            <v>GRADE 5</v>
          </cell>
          <cell r="F1412">
            <v>1</v>
          </cell>
          <cell r="G1412">
            <v>36459.663402656253</v>
          </cell>
        </row>
        <row r="1413">
          <cell r="C1413" t="str">
            <v>MR RJ SCREATON</v>
          </cell>
          <cell r="D1413" t="str">
            <v>SENIOR BRANDING ADVERTISING AND PUBLICAT</v>
          </cell>
          <cell r="E1413" t="str">
            <v>GRADE 5</v>
          </cell>
          <cell r="F1413">
            <v>1</v>
          </cell>
          <cell r="G1413">
            <v>36459.663402656253</v>
          </cell>
        </row>
        <row r="1414">
          <cell r="C1414" t="str">
            <v>MR RA BURGESS</v>
          </cell>
          <cell r="D1414" t="str">
            <v>VALIDATION OFFICER</v>
          </cell>
          <cell r="E1414" t="str">
            <v>GRADE 5</v>
          </cell>
          <cell r="F1414">
            <v>1</v>
          </cell>
          <cell r="G1414">
            <v>36459.663402656253</v>
          </cell>
        </row>
        <row r="1415">
          <cell r="C1415" t="str">
            <v>MISS LE WYLIE</v>
          </cell>
          <cell r="D1415" t="str">
            <v>PROGRAMME ADMINISTRATOR</v>
          </cell>
          <cell r="E1415" t="str">
            <v>GRADE 5</v>
          </cell>
          <cell r="F1415">
            <v>1</v>
          </cell>
          <cell r="G1415">
            <v>36459.663402656253</v>
          </cell>
        </row>
        <row r="1416">
          <cell r="C1416" t="str">
            <v>MRS E CASEY</v>
          </cell>
          <cell r="D1416" t="str">
            <v>SENIOR PROGRAMME ADMINISTRATOR</v>
          </cell>
          <cell r="E1416" t="str">
            <v>GRADE 5</v>
          </cell>
          <cell r="F1416">
            <v>1</v>
          </cell>
          <cell r="G1416">
            <v>36459.663402656253</v>
          </cell>
        </row>
        <row r="1417">
          <cell r="C1417" t="str">
            <v>MR PA STYLES</v>
          </cell>
          <cell r="D1417" t="str">
            <v>eLearning Support Officer</v>
          </cell>
          <cell r="E1417" t="str">
            <v>GRADE 5</v>
          </cell>
          <cell r="F1417">
            <v>1</v>
          </cell>
          <cell r="G1417">
            <v>36459.663402656253</v>
          </cell>
        </row>
        <row r="1418">
          <cell r="C1418" t="str">
            <v>MR MH KLOOS</v>
          </cell>
          <cell r="D1418" t="str">
            <v>Finance Officer - Operations</v>
          </cell>
          <cell r="E1418" t="str">
            <v>GRADE 5</v>
          </cell>
          <cell r="F1418">
            <v>1</v>
          </cell>
          <cell r="G1418">
            <v>36459.663402656253</v>
          </cell>
        </row>
        <row r="1419">
          <cell r="C1419" t="str">
            <v>MS DW HENSON</v>
          </cell>
          <cell r="D1419" t="str">
            <v>Programme Development Officer</v>
          </cell>
          <cell r="E1419" t="str">
            <v>GRADE 5</v>
          </cell>
          <cell r="F1419">
            <v>1</v>
          </cell>
          <cell r="G1419">
            <v>36459.663402656253</v>
          </cell>
        </row>
        <row r="1420">
          <cell r="C1420" t="str">
            <v>MISS J GUNN</v>
          </cell>
          <cell r="D1420" t="str">
            <v>SENIOR MARKETING OFFICER</v>
          </cell>
          <cell r="E1420" t="str">
            <v>GRADE 5</v>
          </cell>
          <cell r="F1420">
            <v>1</v>
          </cell>
          <cell r="G1420">
            <v>36459.663402656253</v>
          </cell>
        </row>
        <row r="1421">
          <cell r="C1421" t="str">
            <v>MISS K NEWALL</v>
          </cell>
          <cell r="D1421" t="str">
            <v>Senior Web Marketing Officer</v>
          </cell>
          <cell r="E1421" t="str">
            <v>GRADE 5</v>
          </cell>
          <cell r="F1421">
            <v>1</v>
          </cell>
          <cell r="G1421">
            <v>36459.663402656253</v>
          </cell>
        </row>
        <row r="1422">
          <cell r="C1422" t="str">
            <v>MR KT FLORCZAK</v>
          </cell>
          <cell r="D1422" t="str">
            <v>Programme Development Officer</v>
          </cell>
          <cell r="E1422" t="str">
            <v>GRADE 5</v>
          </cell>
          <cell r="F1422">
            <v>1</v>
          </cell>
          <cell r="G1422">
            <v>36459.663402656253</v>
          </cell>
        </row>
        <row r="1423">
          <cell r="C1423" t="str">
            <v>MR JD HUGHES</v>
          </cell>
          <cell r="D1423" t="str">
            <v>IT OFFICER - APPLICATION DEVELOPER</v>
          </cell>
          <cell r="E1423" t="str">
            <v>GRADE 5</v>
          </cell>
          <cell r="F1423">
            <v>1</v>
          </cell>
          <cell r="G1423">
            <v>36459.663402656253</v>
          </cell>
        </row>
        <row r="1424">
          <cell r="C1424" t="str">
            <v>MRS E CLARKE</v>
          </cell>
          <cell r="D1424" t="str">
            <v>Senior Marketing and Recruitment Officer</v>
          </cell>
          <cell r="E1424" t="str">
            <v>GRADE 5</v>
          </cell>
          <cell r="F1424">
            <v>1</v>
          </cell>
          <cell r="G1424">
            <v>36459.663402656253</v>
          </cell>
        </row>
        <row r="1425">
          <cell r="C1425" t="str">
            <v>MR SH KHATAMI</v>
          </cell>
          <cell r="D1425" t="str">
            <v>Marie Curie Early Stage Researcher</v>
          </cell>
          <cell r="E1425" t="str">
            <v>GRADE 5</v>
          </cell>
          <cell r="F1425">
            <v>1</v>
          </cell>
          <cell r="G1425">
            <v>36278.521912177501</v>
          </cell>
        </row>
        <row r="1426">
          <cell r="C1426" t="str">
            <v>MRS A FARRAND</v>
          </cell>
          <cell r="D1426" t="str">
            <v>RESOURCES COORDINATOR LANGUAGE CENTRE</v>
          </cell>
          <cell r="E1426" t="str">
            <v>GRADE 5</v>
          </cell>
          <cell r="F1426">
            <v>1</v>
          </cell>
          <cell r="G1426">
            <v>35922.006739836004</v>
          </cell>
        </row>
        <row r="1427">
          <cell r="C1427" t="str">
            <v>MISS J COCKREM</v>
          </cell>
          <cell r="D1427" t="str">
            <v>ULC STUDENT  WELFARE &amp; ACCOMMODATION OFF</v>
          </cell>
          <cell r="E1427" t="str">
            <v>GRADE 5</v>
          </cell>
          <cell r="F1427">
            <v>1</v>
          </cell>
          <cell r="G1427">
            <v>35791.426431900007</v>
          </cell>
        </row>
        <row r="1428">
          <cell r="C1428" t="str">
            <v>MRS H DEAN</v>
          </cell>
          <cell r="D1428" t="str">
            <v>DIVISIONAL COORDINATOR</v>
          </cell>
          <cell r="E1428" t="str">
            <v>GRADE 5</v>
          </cell>
          <cell r="F1428">
            <v>1</v>
          </cell>
          <cell r="G1428">
            <v>35791.426431900007</v>
          </cell>
        </row>
        <row r="1429">
          <cell r="C1429" t="str">
            <v>MRS AJ TAYLOR</v>
          </cell>
          <cell r="D1429" t="str">
            <v>ACADEMIC ADMINISTRATR AND PA TO DIRECTOR</v>
          </cell>
          <cell r="E1429" t="str">
            <v>GRADE 5</v>
          </cell>
          <cell r="F1429">
            <v>1</v>
          </cell>
          <cell r="G1429">
            <v>35791.426431900007</v>
          </cell>
        </row>
        <row r="1430">
          <cell r="C1430" t="str">
            <v>MRS JN LEE-BORRETT</v>
          </cell>
          <cell r="D1430" t="str">
            <v>RESEARCH &amp; CONSULTANCY PROJECTS ASSISTAN</v>
          </cell>
          <cell r="E1430" t="str">
            <v>GRADE 5</v>
          </cell>
          <cell r="F1430">
            <v>1</v>
          </cell>
          <cell r="G1430">
            <v>35791.426431900007</v>
          </cell>
        </row>
        <row r="1431">
          <cell r="C1431" t="str">
            <v>MRS N CHVAINICKIENE</v>
          </cell>
          <cell r="D1431" t="str">
            <v>RESEARCH CONTRACTS OFFICER</v>
          </cell>
          <cell r="E1431" t="str">
            <v>GRADE 5</v>
          </cell>
          <cell r="F1431">
            <v>2</v>
          </cell>
          <cell r="G1431">
            <v>35679.975402656259</v>
          </cell>
        </row>
        <row r="1432">
          <cell r="C1432" t="str">
            <v>MISS L PARTRIDGE</v>
          </cell>
          <cell r="D1432" t="str">
            <v>GURC Research Centre Administrator</v>
          </cell>
          <cell r="E1432" t="str">
            <v>GRADE 5</v>
          </cell>
          <cell r="F1432">
            <v>2</v>
          </cell>
          <cell r="G1432">
            <v>35679.975402656251</v>
          </cell>
        </row>
        <row r="1433">
          <cell r="C1433" t="str">
            <v>MS J MINOST</v>
          </cell>
          <cell r="D1433" t="str">
            <v>Administrative Editor</v>
          </cell>
          <cell r="E1433" t="str">
            <v>GRADE 5</v>
          </cell>
          <cell r="F1433">
            <v>1</v>
          </cell>
          <cell r="G1433">
            <v>35627.653776591302</v>
          </cell>
        </row>
        <row r="1434">
          <cell r="C1434" t="str">
            <v>MISS LJ MITCHELL</v>
          </cell>
          <cell r="D1434" t="str">
            <v>HISTORICAL ENVIRONMENT RECORD OFFICER</v>
          </cell>
          <cell r="E1434" t="str">
            <v>GRADE 5</v>
          </cell>
          <cell r="F1434">
            <v>1</v>
          </cell>
          <cell r="G1434">
            <v>35551.489669793998</v>
          </cell>
        </row>
        <row r="1435">
          <cell r="C1435" t="str">
            <v>MR A TOMMIS</v>
          </cell>
          <cell r="D1435" t="str">
            <v>MARKETING OFFICER</v>
          </cell>
          <cell r="E1435" t="str">
            <v>GRADE 5</v>
          </cell>
          <cell r="F1435">
            <v>1</v>
          </cell>
          <cell r="G1435">
            <v>35374.870063293754</v>
          </cell>
        </row>
        <row r="1436">
          <cell r="C1436" t="str">
            <v>MISS K GALLAGHER</v>
          </cell>
          <cell r="D1436" t="str">
            <v>RESEARCH SUPPORT ASSISTANT</v>
          </cell>
          <cell r="E1436" t="str">
            <v>GRADE 5</v>
          </cell>
          <cell r="F1436">
            <v>1</v>
          </cell>
          <cell r="G1436">
            <v>35374.870063293754</v>
          </cell>
        </row>
        <row r="1437">
          <cell r="C1437" t="str">
            <v>MS HC KIRBY</v>
          </cell>
          <cell r="D1437" t="str">
            <v>SENIOR ADMINISTRATOR TO THE DIRECTOR</v>
          </cell>
          <cell r="E1437" t="str">
            <v>GRADE 5</v>
          </cell>
          <cell r="F1437">
            <v>1</v>
          </cell>
          <cell r="G1437">
            <v>35374.870063293754</v>
          </cell>
        </row>
        <row r="1438">
          <cell r="C1438" t="str">
            <v>MS JL WHITE</v>
          </cell>
          <cell r="D1438" t="str">
            <v>LANGUAGE TUTOR (ENGLISH)</v>
          </cell>
          <cell r="E1438" t="str">
            <v>GRADE 5</v>
          </cell>
          <cell r="F1438">
            <v>1</v>
          </cell>
          <cell r="G1438">
            <v>35342.572919467508</v>
          </cell>
        </row>
        <row r="1439">
          <cell r="C1439" t="str">
            <v>MRS JA WHILLANS</v>
          </cell>
          <cell r="D1439" t="str">
            <v>Research Assistant</v>
          </cell>
          <cell r="E1439" t="str">
            <v>GRADE 5</v>
          </cell>
          <cell r="F1439">
            <v>1</v>
          </cell>
          <cell r="G1439">
            <v>35342.572919467508</v>
          </cell>
        </row>
        <row r="1440">
          <cell r="C1440" t="str">
            <v>DR MJ ZUMBUHL</v>
          </cell>
          <cell r="D1440" t="str">
            <v>RESEARCH ASSISTANT</v>
          </cell>
          <cell r="E1440" t="str">
            <v>GRADE 5</v>
          </cell>
          <cell r="F1440">
            <v>1</v>
          </cell>
          <cell r="G1440">
            <v>35342.572919467508</v>
          </cell>
        </row>
        <row r="1441">
          <cell r="C1441" t="str">
            <v>MR JW MACALLISTER</v>
          </cell>
          <cell r="D1441" t="str">
            <v>Research Assistant</v>
          </cell>
          <cell r="E1441" t="str">
            <v>GRADE 5</v>
          </cell>
          <cell r="F1441">
            <v>1</v>
          </cell>
          <cell r="G1441">
            <v>35342.572919467508</v>
          </cell>
        </row>
        <row r="1442">
          <cell r="C1442" t="str">
            <v>MS D REDSTON</v>
          </cell>
          <cell r="D1442" t="str">
            <v>SENIOR PERSONAL ASSISTANT</v>
          </cell>
          <cell r="E1442" t="str">
            <v>GRADE 5</v>
          </cell>
          <cell r="F1442">
            <v>3</v>
          </cell>
          <cell r="G1442">
            <v>34884.864816878027</v>
          </cell>
        </row>
        <row r="1443">
          <cell r="C1443" t="str">
            <v>MS LI ENDELL</v>
          </cell>
          <cell r="D1443" t="str">
            <v>DIVISIONAL COORDINATOR</v>
          </cell>
          <cell r="E1443" t="str">
            <v>GRADE 5</v>
          </cell>
          <cell r="F1443">
            <v>1</v>
          </cell>
          <cell r="G1443">
            <v>34726.099033475999</v>
          </cell>
        </row>
        <row r="1444">
          <cell r="C1444" t="str">
            <v>MISS JM GARSDEN</v>
          </cell>
          <cell r="D1444" t="str">
            <v>Project Coordinator</v>
          </cell>
          <cell r="E1444" t="str">
            <v>GRADE 5</v>
          </cell>
          <cell r="F1444">
            <v>2</v>
          </cell>
          <cell r="G1444">
            <v>34595.182063293752</v>
          </cell>
        </row>
        <row r="1445">
          <cell r="C1445" t="str">
            <v>MRS NJ KEOGH</v>
          </cell>
          <cell r="D1445" t="str">
            <v>Deputy Teaching Support Manager</v>
          </cell>
          <cell r="E1445" t="str">
            <v>GRADE 5</v>
          </cell>
          <cell r="F1445">
            <v>1</v>
          </cell>
          <cell r="G1445">
            <v>34321.554395925006</v>
          </cell>
        </row>
        <row r="1446">
          <cell r="C1446" t="str">
            <v>MRS YM TUN</v>
          </cell>
          <cell r="D1446" t="str">
            <v>MIMAS SUPPORT OFFICER (GEO META DATA)</v>
          </cell>
          <cell r="E1446" t="str">
            <v>GRADE 5</v>
          </cell>
          <cell r="F1446">
            <v>1</v>
          </cell>
          <cell r="G1446">
            <v>34321.554395925006</v>
          </cell>
        </row>
        <row r="1447">
          <cell r="C1447" t="str">
            <v>MR KE SCOTT</v>
          </cell>
          <cell r="D1447" t="str">
            <v>Writer of Learning &amp; Development Mats</v>
          </cell>
          <cell r="E1447" t="str">
            <v>GRADE 5</v>
          </cell>
          <cell r="F1447">
            <v>1</v>
          </cell>
          <cell r="G1447">
            <v>34321.554395925006</v>
          </cell>
        </row>
        <row r="1448">
          <cell r="C1448" t="str">
            <v>MISS N ROUAULT</v>
          </cell>
          <cell r="D1448" t="str">
            <v>TEAM LEADER - DISC SUPPORT &amp; CONF ADMIN</v>
          </cell>
          <cell r="E1448" t="str">
            <v>GRADE 5</v>
          </cell>
          <cell r="F1448">
            <v>1</v>
          </cell>
          <cell r="G1448">
            <v>34321.554395925006</v>
          </cell>
        </row>
        <row r="1449">
          <cell r="C1449" t="str">
            <v>MRS A DEVEREUX-FITZGERALD</v>
          </cell>
          <cell r="D1449" t="str">
            <v>SENIOR EXAMINATIONS ADMINISTRATOR</v>
          </cell>
          <cell r="E1449" t="str">
            <v>GRADE 5</v>
          </cell>
          <cell r="F1449">
            <v>1</v>
          </cell>
          <cell r="G1449">
            <v>34321.554395925006</v>
          </cell>
        </row>
        <row r="1450">
          <cell r="C1450" t="str">
            <v>MR NN RITCHIE</v>
          </cell>
          <cell r="D1450" t="str">
            <v>UNDERGRADUATE  ASSESSMENT COORDINATOR</v>
          </cell>
          <cell r="E1450" t="str">
            <v>GRADE 5</v>
          </cell>
          <cell r="F1450">
            <v>1</v>
          </cell>
          <cell r="G1450">
            <v>34321.554395925006</v>
          </cell>
        </row>
        <row r="1451">
          <cell r="C1451" t="str">
            <v>MISS PM WALKER</v>
          </cell>
          <cell r="D1451" t="str">
            <v>Research Centre Administrator (CCSR)</v>
          </cell>
          <cell r="E1451" t="str">
            <v>GRADE 5</v>
          </cell>
          <cell r="F1451">
            <v>1</v>
          </cell>
          <cell r="G1451">
            <v>33300.032759062502</v>
          </cell>
        </row>
        <row r="1452">
          <cell r="C1452" t="str">
            <v>MISS HL NIBLETT</v>
          </cell>
          <cell r="D1452" t="str">
            <v>Writer of Learning &amp; Development Mats</v>
          </cell>
          <cell r="E1452" t="str">
            <v>GRADE 5</v>
          </cell>
          <cell r="F1452">
            <v>1</v>
          </cell>
          <cell r="G1452">
            <v>33300.032759062502</v>
          </cell>
        </row>
        <row r="1453">
          <cell r="C1453" t="str">
            <v>MR MA ROSS</v>
          </cell>
          <cell r="D1453" t="str">
            <v>Senior Marketing &amp; Recruitment Officer</v>
          </cell>
          <cell r="E1453" t="str">
            <v>GRADE 5</v>
          </cell>
          <cell r="F1453">
            <v>1</v>
          </cell>
          <cell r="G1453">
            <v>33300.032759062502</v>
          </cell>
        </row>
        <row r="1454">
          <cell r="C1454" t="str">
            <v>MRS J ELTON</v>
          </cell>
          <cell r="D1454" t="str">
            <v>Alumni Relations Marketing &amp; Comms Off.</v>
          </cell>
          <cell r="E1454" t="str">
            <v>GRADE 5</v>
          </cell>
          <cell r="F1454">
            <v>1</v>
          </cell>
          <cell r="G1454">
            <v>33300.032759062502</v>
          </cell>
        </row>
        <row r="1455">
          <cell r="C1455" t="str">
            <v>MRS N HAMMOND JONES</v>
          </cell>
          <cell r="D1455" t="str">
            <v>PROFESSIONAL DEVELOPMENT ADVISOR</v>
          </cell>
          <cell r="E1455" t="str">
            <v>GRADE 5</v>
          </cell>
          <cell r="F1455">
            <v>1</v>
          </cell>
          <cell r="G1455">
            <v>33300.032759062502</v>
          </cell>
        </row>
        <row r="1456">
          <cell r="C1456" t="str">
            <v>MR RSG MARKS</v>
          </cell>
          <cell r="D1456" t="str">
            <v>LANGUAGE TUTOR  (ENGLISH)</v>
          </cell>
          <cell r="E1456" t="str">
            <v>GRADE 5</v>
          </cell>
          <cell r="F1456">
            <v>1</v>
          </cell>
          <cell r="G1456">
            <v>33268.602012178802</v>
          </cell>
        </row>
        <row r="1457">
          <cell r="C1457" t="str">
            <v>MR G ASPIOTIS</v>
          </cell>
          <cell r="D1457" t="str">
            <v>PROGRAMME DEVELOPMENT OFFICER</v>
          </cell>
          <cell r="E1457" t="str">
            <v>GRADE 5</v>
          </cell>
          <cell r="F1457">
            <v>1</v>
          </cell>
          <cell r="G1457">
            <v>33268.602012178802</v>
          </cell>
        </row>
        <row r="1458">
          <cell r="C1458" t="str">
            <v>MISS AJ GRAY</v>
          </cell>
          <cell r="D1458" t="str">
            <v>Office Manager/Exec Assistant (MIMAS)</v>
          </cell>
          <cell r="E1458" t="str">
            <v>GRADE 5</v>
          </cell>
          <cell r="F1458">
            <v>2</v>
          </cell>
          <cell r="G1458">
            <v>32520.3447590625</v>
          </cell>
        </row>
        <row r="1459">
          <cell r="C1459" t="str">
            <v>MISS KL BAMBER</v>
          </cell>
          <cell r="D1459" t="str">
            <v>Project Officer</v>
          </cell>
          <cell r="E1459" t="str">
            <v>GRADE 5</v>
          </cell>
          <cell r="F1459">
            <v>1</v>
          </cell>
          <cell r="G1459">
            <v>32469.092834850002</v>
          </cell>
        </row>
        <row r="1460">
          <cell r="C1460" t="str">
            <v>MISS PH WONG</v>
          </cell>
          <cell r="D1460" t="str">
            <v>Senior Programme Administrator</v>
          </cell>
          <cell r="E1460" t="str">
            <v>GRADE 5</v>
          </cell>
          <cell r="F1460">
            <v>1</v>
          </cell>
          <cell r="G1460">
            <v>32307.457926093753</v>
          </cell>
        </row>
        <row r="1461">
          <cell r="C1461" t="str">
            <v>MS MN BROWN</v>
          </cell>
          <cell r="D1461" t="str">
            <v>Senior PGR Programme Administrator</v>
          </cell>
          <cell r="E1461" t="str">
            <v>GRADE 5</v>
          </cell>
          <cell r="F1461">
            <v>1</v>
          </cell>
          <cell r="G1461">
            <v>32307.457926093753</v>
          </cell>
        </row>
        <row r="1462">
          <cell r="C1462" t="str">
            <v>MR C MCGLINCHEY</v>
          </cell>
          <cell r="D1462" t="str">
            <v>SENIOR PROGRAMME ADMINISTRATOR</v>
          </cell>
          <cell r="E1462" t="str">
            <v>GRADE 5</v>
          </cell>
          <cell r="F1462">
            <v>1</v>
          </cell>
          <cell r="G1462">
            <v>32307.457926093753</v>
          </cell>
        </row>
        <row r="1463">
          <cell r="C1463" t="str">
            <v>MS DE FREEMAN</v>
          </cell>
          <cell r="D1463" t="str">
            <v>Resources Officer</v>
          </cell>
          <cell r="E1463" t="str">
            <v>GRADE 5</v>
          </cell>
          <cell r="F1463">
            <v>1</v>
          </cell>
          <cell r="G1463">
            <v>32307.457926093753</v>
          </cell>
        </row>
        <row r="1464">
          <cell r="C1464" t="str">
            <v>MRS KS SALIMIAN</v>
          </cell>
          <cell r="D1464" t="str">
            <v>IELTS OFFICER</v>
          </cell>
          <cell r="E1464" t="str">
            <v>GRADE 5</v>
          </cell>
          <cell r="F1464">
            <v>1</v>
          </cell>
          <cell r="G1464">
            <v>31819.909723800003</v>
          </cell>
        </row>
        <row r="1465">
          <cell r="C1465" t="str">
            <v>MS TA MCARTHUR</v>
          </cell>
          <cell r="D1465" t="str">
            <v>DL SENIOR PROGRAMME ADMINISTRATOR</v>
          </cell>
          <cell r="E1465" t="str">
            <v>GRADE 5</v>
          </cell>
          <cell r="F1465">
            <v>1</v>
          </cell>
          <cell r="G1465">
            <v>31819.909723800003</v>
          </cell>
        </row>
        <row r="1466">
          <cell r="C1466" t="str">
            <v>MRS LA BARLOW-CHEETHAM</v>
          </cell>
          <cell r="D1466" t="str">
            <v>SENIOR PROGRAMME ADMINISTRATOR</v>
          </cell>
          <cell r="E1466" t="str">
            <v>GRADE 5</v>
          </cell>
          <cell r="F1466">
            <v>1</v>
          </cell>
          <cell r="G1466">
            <v>31819.909723800003</v>
          </cell>
        </row>
        <row r="1467">
          <cell r="C1467" t="str">
            <v>MISS K NEEDS</v>
          </cell>
          <cell r="D1467" t="str">
            <v>Digital Marketing Officer</v>
          </cell>
          <cell r="E1467" t="str">
            <v>GRADE 5</v>
          </cell>
          <cell r="F1467">
            <v>1</v>
          </cell>
          <cell r="G1467">
            <v>31819.909723800003</v>
          </cell>
        </row>
        <row r="1468">
          <cell r="C1468" t="str">
            <v>MISS JWY KAN</v>
          </cell>
          <cell r="D1468" t="str">
            <v>SENIOR PROGRAMME ADMINISTRATOR</v>
          </cell>
          <cell r="E1468" t="str">
            <v>GRADE 5</v>
          </cell>
          <cell r="F1468">
            <v>1</v>
          </cell>
          <cell r="G1468">
            <v>31713.729696900002</v>
          </cell>
        </row>
        <row r="1469">
          <cell r="C1469" t="str">
            <v>DR S RODDY</v>
          </cell>
          <cell r="D1469" t="str">
            <v>Research Assistant (History)</v>
          </cell>
          <cell r="E1469" t="str">
            <v>GRADE 5</v>
          </cell>
          <cell r="F1469">
            <v>1</v>
          </cell>
          <cell r="G1469">
            <v>31340.785150993506</v>
          </cell>
        </row>
        <row r="1470">
          <cell r="C1470" t="str">
            <v>DR A CONNELLY</v>
          </cell>
          <cell r="D1470" t="str">
            <v>Research Assistant</v>
          </cell>
          <cell r="E1470" t="str">
            <v>GRADE 5</v>
          </cell>
          <cell r="F1470">
            <v>1</v>
          </cell>
          <cell r="G1470">
            <v>31314.923565592504</v>
          </cell>
        </row>
        <row r="1471">
          <cell r="C1471" t="str">
            <v>MRS J MARSH</v>
          </cell>
          <cell r="D1471" t="str">
            <v>POSTGRADUATE RESEARCH OFFICER</v>
          </cell>
          <cell r="E1471" t="str">
            <v>GRADE 5</v>
          </cell>
          <cell r="F1471">
            <v>0.91</v>
          </cell>
          <cell r="G1471">
            <v>30587.2850408052</v>
          </cell>
        </row>
        <row r="1472">
          <cell r="C1472" t="str">
            <v>MS M RYAN</v>
          </cell>
          <cell r="D1472" t="str">
            <v>ASSESSMENT OFFICER</v>
          </cell>
          <cell r="E1472" t="str">
            <v>GRADE 5</v>
          </cell>
          <cell r="F1472">
            <v>0.85</v>
          </cell>
          <cell r="G1472">
            <v>30567.003704604002</v>
          </cell>
        </row>
        <row r="1473">
          <cell r="C1473" t="str">
            <v>MR M KITAMURA</v>
          </cell>
          <cell r="D1473" t="str">
            <v>LANGUAGE TUTOR (LEAP JAPANESE)</v>
          </cell>
          <cell r="E1473" t="str">
            <v>GRADE 5</v>
          </cell>
          <cell r="F1473">
            <v>1</v>
          </cell>
          <cell r="G1473">
            <v>30252.393028893752</v>
          </cell>
        </row>
        <row r="1474">
          <cell r="C1474" t="str">
            <v>DR H ZHOU</v>
          </cell>
          <cell r="D1474" t="str">
            <v>LANGUAGE TUTOR (CHINESE LANGUAGE)</v>
          </cell>
          <cell r="E1474" t="str">
            <v>GRADE 5</v>
          </cell>
          <cell r="F1474">
            <v>1</v>
          </cell>
          <cell r="G1474">
            <v>30252.393028893752</v>
          </cell>
        </row>
        <row r="1475">
          <cell r="C1475" t="str">
            <v>MISS AP BARAZAL BARREIRA</v>
          </cell>
          <cell r="D1475" t="str">
            <v>LANGUAGE TUTOR (SPANISH)</v>
          </cell>
          <cell r="E1475" t="str">
            <v>GRADE 5</v>
          </cell>
          <cell r="F1475">
            <v>1</v>
          </cell>
          <cell r="G1475">
            <v>30252.393028893752</v>
          </cell>
        </row>
        <row r="1476">
          <cell r="C1476" t="str">
            <v>MRS EM EDWARDS</v>
          </cell>
          <cell r="D1476" t="str">
            <v>Research Administrator</v>
          </cell>
          <cell r="E1476" t="str">
            <v>GRADE 5</v>
          </cell>
          <cell r="F1476">
            <v>0.85</v>
          </cell>
          <cell r="G1476">
            <v>30182.271850152301</v>
          </cell>
        </row>
        <row r="1477">
          <cell r="C1477" t="str">
            <v>MS LJ GALE</v>
          </cell>
          <cell r="D1477" t="str">
            <v>English Language Tutor (ULC)</v>
          </cell>
          <cell r="E1477" t="str">
            <v>GRADE 5</v>
          </cell>
          <cell r="F1477">
            <v>0.84</v>
          </cell>
          <cell r="G1477">
            <v>29563.011172352704</v>
          </cell>
        </row>
        <row r="1478">
          <cell r="C1478" t="str">
            <v>MS N CAILLAUD</v>
          </cell>
          <cell r="D1478" t="str">
            <v>LANGUAGE TUTOR (LEAP FRENCH)</v>
          </cell>
          <cell r="E1478" t="str">
            <v>GRADE 5</v>
          </cell>
          <cell r="F1478">
            <v>1</v>
          </cell>
          <cell r="G1478">
            <v>29321.505645381301</v>
          </cell>
        </row>
        <row r="1479">
          <cell r="C1479" t="str">
            <v>MRS C DICKINSON</v>
          </cell>
          <cell r="D1479" t="str">
            <v>Senior Prog &amp; Assessment Administrator</v>
          </cell>
          <cell r="E1479" t="str">
            <v>GRADE 5</v>
          </cell>
          <cell r="F1479">
            <v>1</v>
          </cell>
          <cell r="G1479">
            <v>29037.295225200003</v>
          </cell>
        </row>
        <row r="1480">
          <cell r="C1480" t="str">
            <v>MRS GA WHITWORTH</v>
          </cell>
          <cell r="D1480" t="str">
            <v>Research Administrator</v>
          </cell>
          <cell r="E1480" t="str">
            <v>GRADE 5</v>
          </cell>
          <cell r="F1480">
            <v>0.68</v>
          </cell>
          <cell r="G1480">
            <v>28797.220775202601</v>
          </cell>
        </row>
        <row r="1481">
          <cell r="C1481" t="str">
            <v>MR D KASASSBEH</v>
          </cell>
          <cell r="D1481" t="str">
            <v>LANGUAGE TUTOR (ARABIC LANGUAGE)</v>
          </cell>
          <cell r="E1481" t="str">
            <v>GRADE 5</v>
          </cell>
          <cell r="F1481">
            <v>1</v>
          </cell>
          <cell r="G1481">
            <v>28622.324807699999</v>
          </cell>
        </row>
        <row r="1482">
          <cell r="C1482" t="str">
            <v>MR SCP CAMPISI</v>
          </cell>
          <cell r="D1482" t="str">
            <v>LANGUAGE TUTOR (ITALIAN LANGUAGE)</v>
          </cell>
          <cell r="E1482" t="str">
            <v>GRADE 5</v>
          </cell>
          <cell r="F1482">
            <v>2</v>
          </cell>
          <cell r="G1482">
            <v>28620.940394924066</v>
          </cell>
        </row>
        <row r="1483">
          <cell r="C1483" t="str">
            <v>MS N LACROUTE</v>
          </cell>
          <cell r="D1483" t="str">
            <v>LANGUAGE TUTOR (FRENCH)</v>
          </cell>
          <cell r="E1483" t="str">
            <v>GRADE 5</v>
          </cell>
          <cell r="F1483">
            <v>1</v>
          </cell>
          <cell r="G1483">
            <v>28445.702883022499</v>
          </cell>
        </row>
        <row r="1484">
          <cell r="C1484" t="str">
            <v>MS N YAMAGUCHI</v>
          </cell>
          <cell r="D1484" t="str">
            <v>LANGUAGE TUTOR (JAPANESE LANGUAGE)</v>
          </cell>
          <cell r="E1484" t="str">
            <v>GRADE 5</v>
          </cell>
          <cell r="F1484">
            <v>1</v>
          </cell>
          <cell r="G1484">
            <v>28445.702883022499</v>
          </cell>
        </row>
        <row r="1485">
          <cell r="C1485" t="str">
            <v>MISS R JORDAN</v>
          </cell>
          <cell r="D1485" t="str">
            <v>Senior Admissions Officer</v>
          </cell>
          <cell r="E1485" t="str">
            <v>GRADE 5</v>
          </cell>
          <cell r="F1485">
            <v>0.85</v>
          </cell>
          <cell r="G1485">
            <v>28431.433430943755</v>
          </cell>
        </row>
        <row r="1486">
          <cell r="C1486" t="str">
            <v>MISS J MORLEY</v>
          </cell>
          <cell r="D1486" t="str">
            <v>RESEARCH ACCOUNTS OFFICER</v>
          </cell>
          <cell r="E1486" t="str">
            <v>GRADE 5</v>
          </cell>
          <cell r="F1486">
            <v>1</v>
          </cell>
          <cell r="G1486">
            <v>28163.157253800004</v>
          </cell>
        </row>
        <row r="1487">
          <cell r="C1487" t="str">
            <v>MISS LR MCVEY</v>
          </cell>
          <cell r="D1487" t="str">
            <v>Senior PGR Programme Administrator</v>
          </cell>
          <cell r="E1487" t="str">
            <v>GRADE 5</v>
          </cell>
          <cell r="F1487">
            <v>1</v>
          </cell>
          <cell r="G1487">
            <v>28163.157253800004</v>
          </cell>
        </row>
        <row r="1488">
          <cell r="C1488" t="str">
            <v>MISS S NOWROUZ</v>
          </cell>
          <cell r="D1488" t="str">
            <v>RESIDENCE ABROAD COORDINATOR</v>
          </cell>
          <cell r="E1488" t="str">
            <v>GRADE 5</v>
          </cell>
          <cell r="F1488">
            <v>1</v>
          </cell>
          <cell r="G1488">
            <v>28163.157253800004</v>
          </cell>
        </row>
        <row r="1489">
          <cell r="C1489" t="str">
            <v>MRS J CUSWORTH</v>
          </cell>
          <cell r="D1489" t="str">
            <v>MARKETING OFFICER</v>
          </cell>
          <cell r="E1489" t="str">
            <v>GRADE 5</v>
          </cell>
          <cell r="F1489">
            <v>0.8</v>
          </cell>
          <cell r="G1489">
            <v>28143.863543081257</v>
          </cell>
        </row>
        <row r="1490">
          <cell r="C1490" t="str">
            <v>MRS S HUZAR</v>
          </cell>
          <cell r="D1490" t="str">
            <v>Senior Administrator</v>
          </cell>
          <cell r="E1490" t="str">
            <v>GRADE 5</v>
          </cell>
          <cell r="F1490">
            <v>0.8</v>
          </cell>
          <cell r="G1490">
            <v>28143.863543081257</v>
          </cell>
        </row>
        <row r="1491">
          <cell r="C1491" t="str">
            <v>MR LA KIERNAN</v>
          </cell>
          <cell r="D1491" t="str">
            <v>RESEARCH CONTRACTS OFFICER</v>
          </cell>
          <cell r="E1491" t="str">
            <v>GRADE 5</v>
          </cell>
          <cell r="F1491">
            <v>2</v>
          </cell>
          <cell r="G1491">
            <v>28061.359225200002</v>
          </cell>
        </row>
        <row r="1492">
          <cell r="C1492" t="str">
            <v>MS E HEREDERO</v>
          </cell>
          <cell r="D1492" t="str">
            <v>LANGUAGE TUTOR (LEAP SPANISH)</v>
          </cell>
          <cell r="E1492" t="str">
            <v>GRADE 5</v>
          </cell>
          <cell r="F1492">
            <v>1</v>
          </cell>
          <cell r="G1492">
            <v>27594.142733917502</v>
          </cell>
        </row>
        <row r="1493">
          <cell r="C1493" t="str">
            <v>MR BRO LEROUX</v>
          </cell>
          <cell r="D1493" t="str">
            <v>LANGUAGE TUTOR (FRENCH)</v>
          </cell>
          <cell r="E1493" t="str">
            <v>GRADE 5</v>
          </cell>
          <cell r="F1493">
            <v>1</v>
          </cell>
          <cell r="G1493">
            <v>27594.142733917502</v>
          </cell>
        </row>
        <row r="1494">
          <cell r="C1494" t="str">
            <v>MRS M FENLON</v>
          </cell>
          <cell r="D1494" t="str">
            <v>ULC Administrative Officer</v>
          </cell>
          <cell r="E1494" t="str">
            <v>GRADE 5</v>
          </cell>
          <cell r="F1494">
            <v>0.8</v>
          </cell>
          <cell r="G1494">
            <v>27301.400824293753</v>
          </cell>
        </row>
        <row r="1495">
          <cell r="C1495" t="str">
            <v>MS D EVANS</v>
          </cell>
          <cell r="D1495" t="str">
            <v>LANGUAGE TUTOR (ENGLISH)</v>
          </cell>
          <cell r="E1495" t="str">
            <v>GRADE 5</v>
          </cell>
          <cell r="F1495">
            <v>0.86</v>
          </cell>
          <cell r="G1495">
            <v>27228.560974896001</v>
          </cell>
        </row>
        <row r="1496">
          <cell r="C1496" t="str">
            <v>MISS HA MCMANAMON</v>
          </cell>
          <cell r="D1496" t="str">
            <v>SENIOR PROGRAMME ADMINISTRATOR</v>
          </cell>
          <cell r="E1496" t="str">
            <v>GRADE 5</v>
          </cell>
          <cell r="F1496">
            <v>0.85</v>
          </cell>
          <cell r="G1496">
            <v>27134.808806808</v>
          </cell>
        </row>
        <row r="1497">
          <cell r="C1497" t="str">
            <v>MS HL BARROTT</v>
          </cell>
          <cell r="D1497" t="str">
            <v>Tutor (English Language)</v>
          </cell>
          <cell r="E1497" t="str">
            <v>GRADE 5</v>
          </cell>
          <cell r="F1497">
            <v>0.84</v>
          </cell>
          <cell r="G1497">
            <v>26572.574407992004</v>
          </cell>
        </row>
        <row r="1498">
          <cell r="C1498" t="str">
            <v>MS CE BONNIN</v>
          </cell>
          <cell r="D1498" t="str">
            <v>LANGUAGE TUTOR (FRENCH)</v>
          </cell>
          <cell r="E1498" t="str">
            <v>GRADE 5</v>
          </cell>
          <cell r="F1498">
            <v>1</v>
          </cell>
          <cell r="G1498">
            <v>26353.308564648003</v>
          </cell>
        </row>
        <row r="1499">
          <cell r="C1499" t="str">
            <v>MR R MARCHENA MAGADAN</v>
          </cell>
          <cell r="D1499" t="str">
            <v>LANGUAGE TUTOR (SPANISH)</v>
          </cell>
          <cell r="E1499" t="str">
            <v>GRADE 5</v>
          </cell>
          <cell r="F1499">
            <v>1</v>
          </cell>
          <cell r="G1499">
            <v>26353.308564648003</v>
          </cell>
        </row>
        <row r="1500">
          <cell r="C1500" t="str">
            <v>MRS J RAFFERTY</v>
          </cell>
          <cell r="D1500" t="str">
            <v>RESEARCH ADMINISTRATOR</v>
          </cell>
          <cell r="E1500" t="str">
            <v>GRADE 5</v>
          </cell>
          <cell r="F1500">
            <v>2.4000000000000004</v>
          </cell>
          <cell r="G1500">
            <v>26272.553192641881</v>
          </cell>
        </row>
        <row r="1501">
          <cell r="C1501" t="str">
            <v>MR P MAKIN</v>
          </cell>
          <cell r="D1501" t="str">
            <v>Tutor (English Language)</v>
          </cell>
          <cell r="E1501" t="str">
            <v>GRADE 5</v>
          </cell>
          <cell r="F1501">
            <v>0.83</v>
          </cell>
          <cell r="G1501">
            <v>26244.650776967999</v>
          </cell>
        </row>
        <row r="1502">
          <cell r="C1502" t="str">
            <v>MR S RAFIEE RAD</v>
          </cell>
          <cell r="D1502" t="str">
            <v>Language Tutor in Persian Language</v>
          </cell>
          <cell r="E1502" t="str">
            <v>GRADE 5</v>
          </cell>
          <cell r="F1502">
            <v>1</v>
          </cell>
          <cell r="G1502">
            <v>25965.131183818801</v>
          </cell>
        </row>
        <row r="1503">
          <cell r="C1503" t="str">
            <v>MS LMC PEREIRA</v>
          </cell>
          <cell r="D1503" t="str">
            <v>Language Tutor (Portuguese)</v>
          </cell>
          <cell r="E1503" t="str">
            <v>GRADE 5</v>
          </cell>
          <cell r="F1503">
            <v>1</v>
          </cell>
          <cell r="G1503">
            <v>25965.131183818801</v>
          </cell>
        </row>
        <row r="1504">
          <cell r="C1504" t="str">
            <v>MISS T IWAKAMI</v>
          </cell>
          <cell r="D1504" t="str">
            <v>Language Tutor (Japanese)</v>
          </cell>
          <cell r="E1504" t="str">
            <v>GRADE 5</v>
          </cell>
          <cell r="F1504">
            <v>2</v>
          </cell>
          <cell r="G1504">
            <v>25377.372564648002</v>
          </cell>
        </row>
        <row r="1505">
          <cell r="C1505" t="str">
            <v>MRS A NUGNES</v>
          </cell>
          <cell r="D1505" t="str">
            <v>Communications Officer</v>
          </cell>
          <cell r="E1505" t="str">
            <v>GRADE 5</v>
          </cell>
          <cell r="F1505">
            <v>0.7</v>
          </cell>
          <cell r="G1505">
            <v>25287.937071487504</v>
          </cell>
        </row>
        <row r="1506">
          <cell r="C1506" t="str">
            <v>MRS M KOVALEV</v>
          </cell>
          <cell r="D1506" t="str">
            <v>LANGUAGE TUTOR (AUSTRIAN)</v>
          </cell>
          <cell r="E1506" t="str">
            <v>GRADE 5</v>
          </cell>
          <cell r="F1506">
            <v>1</v>
          </cell>
          <cell r="G1506">
            <v>24785.014495800002</v>
          </cell>
        </row>
        <row r="1507">
          <cell r="C1507" t="str">
            <v>MISS S MAGRO RAMOS PINTO</v>
          </cell>
          <cell r="D1507" t="str">
            <v>Language Tutor (Portuguese)</v>
          </cell>
          <cell r="E1507" t="str">
            <v>GRADE 5</v>
          </cell>
          <cell r="F1507">
            <v>1</v>
          </cell>
          <cell r="G1507">
            <v>24785.014495800002</v>
          </cell>
        </row>
        <row r="1508">
          <cell r="C1508" t="str">
            <v>MR O GARCIA GARCIA</v>
          </cell>
          <cell r="D1508" t="str">
            <v>LANGUAGE TUTOR (SPANISH)</v>
          </cell>
          <cell r="E1508" t="str">
            <v>GRADE 5</v>
          </cell>
          <cell r="F1508">
            <v>1</v>
          </cell>
          <cell r="G1508">
            <v>24785.014495800002</v>
          </cell>
        </row>
        <row r="1509">
          <cell r="C1509" t="str">
            <v>MISS H GARDNER</v>
          </cell>
          <cell r="D1509" t="str">
            <v>RESEARCH &amp; TECHNICAL ASSISTANT</v>
          </cell>
          <cell r="E1509" t="str">
            <v>GRADE 5</v>
          </cell>
          <cell r="F1509">
            <v>0.71</v>
          </cell>
          <cell r="G1509">
            <v>24292.673191162503</v>
          </cell>
        </row>
        <row r="1510">
          <cell r="C1510" t="str">
            <v>MRS H ZENG</v>
          </cell>
          <cell r="D1510" t="str">
            <v>LANGUAGE TUTOR (CHINESE LANGUAGE)</v>
          </cell>
          <cell r="E1510" t="str">
            <v>GRADE 5</v>
          </cell>
          <cell r="F1510">
            <v>1</v>
          </cell>
          <cell r="G1510">
            <v>24035.136455952001</v>
          </cell>
        </row>
        <row r="1511">
          <cell r="C1511" t="str">
            <v>MR C GILL</v>
          </cell>
          <cell r="D1511" t="str">
            <v>LANGUAGE TUTOR (GERMAN)</v>
          </cell>
          <cell r="E1511" t="str">
            <v>GRADE 5</v>
          </cell>
          <cell r="F1511">
            <v>1</v>
          </cell>
          <cell r="G1511">
            <v>23306.014839648</v>
          </cell>
        </row>
        <row r="1512">
          <cell r="C1512" t="str">
            <v>MR Y TOMITA</v>
          </cell>
          <cell r="D1512" t="str">
            <v>Language Tutor (Japanese)</v>
          </cell>
          <cell r="E1512" t="str">
            <v>GRADE 5</v>
          </cell>
          <cell r="F1512">
            <v>0.79</v>
          </cell>
          <cell r="G1512">
            <v>22328.877724818747</v>
          </cell>
        </row>
        <row r="1513">
          <cell r="C1513" t="str">
            <v>MS M JAMES</v>
          </cell>
          <cell r="D1513" t="str">
            <v>VLE SUPPORT OFFICER</v>
          </cell>
          <cell r="E1513" t="str">
            <v>GRADE 5</v>
          </cell>
          <cell r="F1513">
            <v>0.6</v>
          </cell>
          <cell r="G1513">
            <v>21563.92284159375</v>
          </cell>
        </row>
        <row r="1514">
          <cell r="C1514" t="str">
            <v>MS RJ MCINTYRE</v>
          </cell>
          <cell r="D1514" t="str">
            <v>LANGUAGE TUTOR  (ENGLISH)</v>
          </cell>
          <cell r="E1514" t="str">
            <v>GRADE 5</v>
          </cell>
          <cell r="F1514">
            <v>0.6</v>
          </cell>
          <cell r="G1514">
            <v>20893.668551680501</v>
          </cell>
        </row>
        <row r="1515">
          <cell r="C1515" t="str">
            <v>MR PA LEEKE</v>
          </cell>
          <cell r="D1515" t="str">
            <v>English Language Tutor (ULC)</v>
          </cell>
          <cell r="E1515" t="str">
            <v>GRADE 5</v>
          </cell>
          <cell r="F1515">
            <v>0.59</v>
          </cell>
          <cell r="G1515">
            <v>20532.484301051096</v>
          </cell>
        </row>
        <row r="1516">
          <cell r="C1516" t="str">
            <v>MS CP DEGENHARDT</v>
          </cell>
          <cell r="D1516" t="str">
            <v>PUBLICATIONS ADMINISTRATOR&amp;EDITORIAL ASS</v>
          </cell>
          <cell r="E1516" t="str">
            <v>GRADE 5</v>
          </cell>
          <cell r="F1516">
            <v>1.2</v>
          </cell>
          <cell r="G1516">
            <v>20388.456122180625</v>
          </cell>
        </row>
        <row r="1517">
          <cell r="C1517" t="str">
            <v>MS B CLAUS</v>
          </cell>
          <cell r="D1517" t="str">
            <v>LANGUAGE TUTOR (GERMAN)</v>
          </cell>
          <cell r="E1517" t="str">
            <v>GRADE 5</v>
          </cell>
          <cell r="F1517">
            <v>0.67</v>
          </cell>
          <cell r="G1517">
            <v>20011.867979268754</v>
          </cell>
        </row>
        <row r="1518">
          <cell r="C1518" t="str">
            <v>MISS CJ JONES</v>
          </cell>
          <cell r="D1518" t="str">
            <v>DATA ADMINISTRATOR - ROMANI PROJECT</v>
          </cell>
          <cell r="E1518" t="str">
            <v>GRADE 5</v>
          </cell>
          <cell r="F1518">
            <v>0.5</v>
          </cell>
          <cell r="G1518">
            <v>19549.124121661203</v>
          </cell>
        </row>
        <row r="1519">
          <cell r="C1519" t="str">
            <v>MISS SM COAKLEY</v>
          </cell>
          <cell r="D1519" t="str">
            <v>Tutor (English Language)</v>
          </cell>
          <cell r="E1519" t="str">
            <v>GRADE 5</v>
          </cell>
          <cell r="F1519">
            <v>0.6</v>
          </cell>
          <cell r="G1519">
            <v>18701.571434279998</v>
          </cell>
        </row>
        <row r="1520">
          <cell r="C1520" t="str">
            <v>MRS T COLLARD</v>
          </cell>
          <cell r="D1520" t="str">
            <v>LANGUAGE TUTOR (TURKISH)</v>
          </cell>
          <cell r="E1520" t="str">
            <v>GRADE 5</v>
          </cell>
          <cell r="F1520">
            <v>0.78</v>
          </cell>
          <cell r="G1520">
            <v>18532.733948807996</v>
          </cell>
        </row>
        <row r="1521">
          <cell r="C1521" t="str">
            <v>MISS D FELLNER</v>
          </cell>
          <cell r="D1521" t="str">
            <v>Goethe Institute Tutor</v>
          </cell>
          <cell r="E1521" t="str">
            <v>GRADE 5</v>
          </cell>
          <cell r="F1521">
            <v>0.67</v>
          </cell>
          <cell r="G1521">
            <v>17885.384282976003</v>
          </cell>
        </row>
        <row r="1522">
          <cell r="C1522" t="str">
            <v>MRS R DURRELL</v>
          </cell>
          <cell r="D1522" t="str">
            <v>ADMINISTRATOR(ESRC RESEARCH METHODS PROG</v>
          </cell>
          <cell r="E1522" t="str">
            <v>GRADE 5</v>
          </cell>
          <cell r="F1522">
            <v>0.5</v>
          </cell>
          <cell r="G1522">
            <v>17840.066790956251</v>
          </cell>
        </row>
        <row r="1523">
          <cell r="C1523" t="str">
            <v>MS AV OSPINA PARADA</v>
          </cell>
          <cell r="D1523" t="str">
            <v>Research Associate</v>
          </cell>
          <cell r="E1523" t="str">
            <v>GRADE 5</v>
          </cell>
          <cell r="F1523">
            <v>0.51</v>
          </cell>
          <cell r="G1523">
            <v>17642.703427493703</v>
          </cell>
        </row>
        <row r="1524">
          <cell r="C1524" t="str">
            <v>MRS TM CHILTON</v>
          </cell>
          <cell r="D1524" t="str">
            <v>Research Group Administrator</v>
          </cell>
          <cell r="E1524" t="str">
            <v>GRADE 5</v>
          </cell>
          <cell r="F1524">
            <v>0.5</v>
          </cell>
          <cell r="G1524">
            <v>16260.17237953125</v>
          </cell>
        </row>
        <row r="1525">
          <cell r="C1525" t="str">
            <v>MISS R DANIEL</v>
          </cell>
          <cell r="D1525" t="str">
            <v>PROJECT ADMINISTRATOR</v>
          </cell>
          <cell r="E1525" t="str">
            <v>GRADE 5</v>
          </cell>
          <cell r="F1525">
            <v>0.5</v>
          </cell>
          <cell r="G1525">
            <v>15422.056514328</v>
          </cell>
        </row>
        <row r="1526">
          <cell r="C1526" t="str">
            <v>MR K ZHOU</v>
          </cell>
          <cell r="D1526" t="str">
            <v>Research Assistant</v>
          </cell>
          <cell r="E1526" t="str">
            <v>GRADE 5</v>
          </cell>
          <cell r="F1526">
            <v>0.5</v>
          </cell>
          <cell r="G1526">
            <v>15422.056514328</v>
          </cell>
        </row>
        <row r="1527">
          <cell r="C1527" t="str">
            <v>MR AA BROWN</v>
          </cell>
          <cell r="D1527" t="str">
            <v>LANGUAGE TUTOR (ENGLISH)</v>
          </cell>
          <cell r="E1527" t="str">
            <v>GRADE 5</v>
          </cell>
          <cell r="F1527">
            <v>0.5</v>
          </cell>
          <cell r="G1527">
            <v>14944.240858248</v>
          </cell>
        </row>
        <row r="1528">
          <cell r="C1528" t="str">
            <v>MISS V SQUIRES</v>
          </cell>
          <cell r="D1528" t="str">
            <v>LANGUAGE TUTOR  (ENGLISH)</v>
          </cell>
          <cell r="E1528" t="str">
            <v>GRADE 5</v>
          </cell>
          <cell r="F1528">
            <v>0.5</v>
          </cell>
          <cell r="G1528">
            <v>14480.494992624001</v>
          </cell>
        </row>
        <row r="1529">
          <cell r="C1529" t="str">
            <v>MR C WYATT</v>
          </cell>
          <cell r="D1529" t="str">
            <v>English Language Tutor (ULC)</v>
          </cell>
          <cell r="E1529" t="str">
            <v>GRADE 5</v>
          </cell>
          <cell r="F1529">
            <v>0.41</v>
          </cell>
          <cell r="G1529">
            <v>14030.400618416399</v>
          </cell>
        </row>
        <row r="1530">
          <cell r="C1530" t="str">
            <v>MISS K POPPERWELL</v>
          </cell>
          <cell r="D1530" t="str">
            <v>Programme Officer - Mktg &amp; Event Org</v>
          </cell>
          <cell r="E1530" t="str">
            <v>GRADE 5</v>
          </cell>
          <cell r="F1530">
            <v>0.5</v>
          </cell>
          <cell r="G1530">
            <v>13593.680279328</v>
          </cell>
        </row>
        <row r="1531">
          <cell r="C1531" t="str">
            <v>DR CM DEERING</v>
          </cell>
          <cell r="D1531" t="str">
            <v>Information Specialist</v>
          </cell>
          <cell r="E1531" t="str">
            <v>GRADE 5</v>
          </cell>
          <cell r="F1531">
            <v>0.4</v>
          </cell>
          <cell r="G1531">
            <v>12142.402289520001</v>
          </cell>
        </row>
        <row r="1532">
          <cell r="C1532" t="str">
            <v>MR JP BELLAMY</v>
          </cell>
          <cell r="D1532" t="str">
            <v>Language Tutor (German)</v>
          </cell>
          <cell r="E1532" t="str">
            <v>GRADE 5</v>
          </cell>
          <cell r="F1532">
            <v>0.75</v>
          </cell>
          <cell r="G1532">
            <v>11322.453907104</v>
          </cell>
        </row>
        <row r="1533">
          <cell r="C1533" t="str">
            <v>MS M INOUE</v>
          </cell>
          <cell r="D1533" t="str">
            <v>Language Tutor in Japanese</v>
          </cell>
          <cell r="E1533" t="str">
            <v>GRADE 5</v>
          </cell>
          <cell r="F1533">
            <v>0.4</v>
          </cell>
          <cell r="G1533">
            <v>10569.844293566999</v>
          </cell>
        </row>
        <row r="1534">
          <cell r="C1534" t="str">
            <v>MISS R COLTON</v>
          </cell>
          <cell r="D1534" t="str">
            <v>Research Assistant</v>
          </cell>
          <cell r="E1534" t="str">
            <v>GRADE 5</v>
          </cell>
          <cell r="F1534">
            <v>0.3</v>
          </cell>
          <cell r="G1534">
            <v>8910.7954737599994</v>
          </cell>
        </row>
        <row r="1535">
          <cell r="C1535" t="str">
            <v>MS FAS ABOUBAKR ALKHAMMASH</v>
          </cell>
          <cell r="D1535" t="str">
            <v>LANGUAGE TUTOR (LEAP ARABIC)</v>
          </cell>
          <cell r="E1535" t="str">
            <v>GRADE 5</v>
          </cell>
          <cell r="F1535">
            <v>0.33</v>
          </cell>
          <cell r="G1535">
            <v>8168.0043542400008</v>
          </cell>
        </row>
        <row r="1536">
          <cell r="C1536" t="str">
            <v>MR MM MOHARREM</v>
          </cell>
          <cell r="D1536" t="str">
            <v>LANGUAGE TUTOR (LEAP ARABIC)</v>
          </cell>
          <cell r="E1536" t="str">
            <v>GRADE 5</v>
          </cell>
          <cell r="F1536">
            <v>0.33</v>
          </cell>
          <cell r="G1536">
            <v>7613.4621161040004</v>
          </cell>
        </row>
        <row r="1537">
          <cell r="C1537" t="str">
            <v>MR P HORN</v>
          </cell>
          <cell r="D1537" t="str">
            <v>Research Assistant</v>
          </cell>
          <cell r="E1537" t="str">
            <v>GRADE 5</v>
          </cell>
          <cell r="F1537">
            <v>0.22</v>
          </cell>
          <cell r="G1537">
            <v>6789.0625531199994</v>
          </cell>
        </row>
        <row r="1538">
          <cell r="C1538" t="str">
            <v>MRS JS HEBRON</v>
          </cell>
          <cell r="D1538" t="str">
            <v>Research Assistant</v>
          </cell>
          <cell r="E1538" t="str">
            <v>GRADE 5</v>
          </cell>
          <cell r="F1538">
            <v>0.2</v>
          </cell>
          <cell r="G1538">
            <v>6685.9720632000008</v>
          </cell>
        </row>
        <row r="1539">
          <cell r="C1539" t="str">
            <v>MR MS ADAMS</v>
          </cell>
          <cell r="D1539" t="str">
            <v>Research Assistant</v>
          </cell>
          <cell r="E1539" t="str">
            <v>GRADE 5</v>
          </cell>
          <cell r="F1539">
            <v>0.25</v>
          </cell>
          <cell r="G1539">
            <v>6132.5244589499998</v>
          </cell>
        </row>
        <row r="1540">
          <cell r="C1540" t="str">
            <v>MRS J DROBNIK-ROGERS</v>
          </cell>
          <cell r="D1540" t="str">
            <v>Language Tutor</v>
          </cell>
          <cell r="E1540" t="str">
            <v>GRADE 5</v>
          </cell>
          <cell r="F1540">
            <v>0.22</v>
          </cell>
          <cell r="G1540">
            <v>5283.3019199999999</v>
          </cell>
        </row>
        <row r="1541">
          <cell r="C1541" t="str">
            <v>MRS EC MACKEY</v>
          </cell>
          <cell r="D1541" t="str">
            <v>RESEARCH ASSISTANT</v>
          </cell>
          <cell r="E1541" t="str">
            <v>GRADE 5</v>
          </cell>
          <cell r="F1541">
            <v>0.15</v>
          </cell>
          <cell r="G1541">
            <v>4868.3986871999996</v>
          </cell>
        </row>
        <row r="1542">
          <cell r="C1542" t="str">
            <v>MRS S GRABHAM</v>
          </cell>
          <cell r="D1542" t="str">
            <v>Language Tutor (British Sign)</v>
          </cell>
          <cell r="E1542" t="str">
            <v>GRADE 5</v>
          </cell>
          <cell r="F1542">
            <v>0.17</v>
          </cell>
          <cell r="G1542">
            <v>4334.06051424</v>
          </cell>
        </row>
        <row r="1543">
          <cell r="C1543" t="str">
            <v>MR CY LIM</v>
          </cell>
          <cell r="D1543" t="str">
            <v>MARIE CURIE EARLY STAGE RESEARCHER</v>
          </cell>
          <cell r="E1543" t="str">
            <v>GRADE 5</v>
          </cell>
          <cell r="F1543">
            <v>1</v>
          </cell>
          <cell r="G1543">
            <v>4193.8020687600001</v>
          </cell>
        </row>
        <row r="1544">
          <cell r="C1544" t="str">
            <v>MS V KNIGHT</v>
          </cell>
          <cell r="D1544" t="str">
            <v>Assistant/Support Worker</v>
          </cell>
          <cell r="E1544" t="str">
            <v>GRADE 5</v>
          </cell>
          <cell r="F1544">
            <v>0.14000000000000001</v>
          </cell>
          <cell r="G1544">
            <v>4116.960384</v>
          </cell>
        </row>
        <row r="1545">
          <cell r="C1545" t="str">
            <v>MRS K JAMEEL</v>
          </cell>
          <cell r="D1545" t="str">
            <v>LANGUAGE TUTOR (URDU/HINDI)</v>
          </cell>
          <cell r="E1545" t="str">
            <v>GRADE 5</v>
          </cell>
          <cell r="F1545">
            <v>0.17</v>
          </cell>
          <cell r="G1545">
            <v>4082.5626120000002</v>
          </cell>
        </row>
        <row r="1546">
          <cell r="C1546" t="str">
            <v>MISS A ZACHOPOULOU</v>
          </cell>
          <cell r="D1546" t="str">
            <v>English Language Tutor</v>
          </cell>
          <cell r="E1546" t="str">
            <v>GRADE 5</v>
          </cell>
          <cell r="F1546">
            <v>0.45</v>
          </cell>
          <cell r="G1546">
            <v>0</v>
          </cell>
        </row>
        <row r="1547">
          <cell r="C1547" t="str">
            <v>MS E ST JOHN</v>
          </cell>
          <cell r="D1547" t="str">
            <v>Goethe Institute Tutor</v>
          </cell>
          <cell r="E1547" t="str">
            <v>GRADE 5</v>
          </cell>
          <cell r="F1547">
            <v>0.33</v>
          </cell>
          <cell r="G1547">
            <v>0</v>
          </cell>
        </row>
        <row r="1548">
          <cell r="C1548" t="str">
            <v>MISS CA JACKSON</v>
          </cell>
          <cell r="D1548" t="str">
            <v>RESEARCH ADMINISTRATOR</v>
          </cell>
          <cell r="E1548" t="str">
            <v>GRADE 5</v>
          </cell>
          <cell r="F1548">
            <v>1</v>
          </cell>
          <cell r="G1548">
            <v>0</v>
          </cell>
        </row>
        <row r="1549">
          <cell r="C1549" t="str">
            <v>MISS A REDWARD</v>
          </cell>
          <cell r="D1549" t="str">
            <v>Senior Admissions Administrator</v>
          </cell>
          <cell r="E1549" t="str">
            <v>GRADE 5</v>
          </cell>
          <cell r="F1549">
            <v>1</v>
          </cell>
          <cell r="G1549">
            <v>0</v>
          </cell>
        </row>
        <row r="1550">
          <cell r="C1550" t="str">
            <v>MISS D WANG</v>
          </cell>
          <cell r="D1550" t="str">
            <v>Language Tutor (Chinese)</v>
          </cell>
          <cell r="E1550" t="str">
            <v>GRADE 5</v>
          </cell>
          <cell r="F1550">
            <v>0.17</v>
          </cell>
          <cell r="G1550">
            <v>0</v>
          </cell>
        </row>
        <row r="1551">
          <cell r="C1551" t="str">
            <v>DR B LEVASSEUR</v>
          </cell>
          <cell r="D1551" t="str">
            <v>LANGUAGE TUTOR (FRENCH)</v>
          </cell>
          <cell r="E1551" t="str">
            <v>GRADE 5</v>
          </cell>
          <cell r="F1551">
            <v>1</v>
          </cell>
          <cell r="G1551">
            <v>0</v>
          </cell>
        </row>
        <row r="1552">
          <cell r="C1552" t="str">
            <v>DR T SVEINSDOTTIR</v>
          </cell>
          <cell r="D1552" t="str">
            <v>RESEARCH ASSISTANT</v>
          </cell>
          <cell r="E1552" t="str">
            <v>GRADE 5</v>
          </cell>
          <cell r="F1552">
            <v>0.1</v>
          </cell>
          <cell r="G1552">
            <v>0</v>
          </cell>
        </row>
        <row r="1553">
          <cell r="C1553" t="str">
            <v>MS E DELPHINIUS</v>
          </cell>
          <cell r="D1553" t="str">
            <v>English Language Tutor (ULC)</v>
          </cell>
          <cell r="E1553" t="str">
            <v>GRADE 5</v>
          </cell>
          <cell r="F1553">
            <v>0.65</v>
          </cell>
          <cell r="G1553">
            <v>0</v>
          </cell>
        </row>
        <row r="1554">
          <cell r="C1554" t="str">
            <v>MR KW SMITH</v>
          </cell>
          <cell r="D1554" t="str">
            <v>English Language Tutor (ULC)</v>
          </cell>
          <cell r="E1554" t="str">
            <v>GRADE 5</v>
          </cell>
          <cell r="F1554">
            <v>0.28000000000000003</v>
          </cell>
          <cell r="G1554">
            <v>0</v>
          </cell>
        </row>
        <row r="1555">
          <cell r="C1555" t="str">
            <v>MR K STOBIECKI</v>
          </cell>
          <cell r="D1555" t="str">
            <v>English Language Tutor</v>
          </cell>
          <cell r="E1555" t="str">
            <v>GRADE 5</v>
          </cell>
          <cell r="F1555">
            <v>0.4</v>
          </cell>
          <cell r="G1555">
            <v>0</v>
          </cell>
        </row>
        <row r="1556">
          <cell r="C1556" t="str">
            <v>MRS KV HOWARD</v>
          </cell>
          <cell r="D1556" t="str">
            <v>Internal Communications Officer</v>
          </cell>
          <cell r="E1556" t="str">
            <v>GRADE 5</v>
          </cell>
          <cell r="F1556">
            <v>1</v>
          </cell>
          <cell r="G1556">
            <v>0</v>
          </cell>
        </row>
        <row r="1557">
          <cell r="C1557" t="str">
            <v>MISS M PAPPA</v>
          </cell>
          <cell r="D1557" t="str">
            <v>KTP Associate</v>
          </cell>
          <cell r="E1557" t="str">
            <v>GRADE 4SPF</v>
          </cell>
          <cell r="F1557">
            <v>2</v>
          </cell>
          <cell r="G1557">
            <v>22426.851366000003</v>
          </cell>
        </row>
        <row r="1558">
          <cell r="C1558" t="str">
            <v>MISS JS THOMPSON</v>
          </cell>
          <cell r="D1558" t="str">
            <v>ADMINISTRATOR HUMANITIES ICT OFFICE</v>
          </cell>
          <cell r="E1558" t="str">
            <v>GRADE 4</v>
          </cell>
          <cell r="F1558">
            <v>1</v>
          </cell>
          <cell r="G1558">
            <v>36459.663402656253</v>
          </cell>
        </row>
        <row r="1559">
          <cell r="C1559" t="str">
            <v>MS SL PURDUE</v>
          </cell>
          <cell r="D1559" t="str">
            <v>ACADEMIC PROGRAMMES OFFICER</v>
          </cell>
          <cell r="E1559" t="str">
            <v>GRADE 4</v>
          </cell>
          <cell r="F1559">
            <v>1</v>
          </cell>
          <cell r="G1559">
            <v>36459.663402656253</v>
          </cell>
        </row>
        <row r="1560">
          <cell r="C1560" t="str">
            <v>MS LP DIGNAN</v>
          </cell>
          <cell r="D1560" t="str">
            <v>Undergraduate Administrator</v>
          </cell>
          <cell r="E1560" t="str">
            <v>GRADE 4</v>
          </cell>
          <cell r="F1560">
            <v>1</v>
          </cell>
          <cell r="G1560">
            <v>35551.489669793998</v>
          </cell>
        </row>
        <row r="1561">
          <cell r="C1561" t="str">
            <v>MISS C CHADWICK</v>
          </cell>
          <cell r="D1561" t="str">
            <v>PG Taught Programmes &amp; Thesis Admin</v>
          </cell>
          <cell r="E1561" t="str">
            <v>GRADE 4</v>
          </cell>
          <cell r="F1561">
            <v>1</v>
          </cell>
          <cell r="G1561">
            <v>35374.870063293754</v>
          </cell>
        </row>
        <row r="1562">
          <cell r="C1562" t="str">
            <v>MISS J BIRCHALL</v>
          </cell>
          <cell r="D1562" t="str">
            <v>Research Centre Administrator (ISC)</v>
          </cell>
          <cell r="E1562" t="str">
            <v>GRADE 4</v>
          </cell>
          <cell r="F1562">
            <v>1</v>
          </cell>
          <cell r="G1562">
            <v>33300.032759062502</v>
          </cell>
        </row>
        <row r="1563">
          <cell r="C1563" t="str">
            <v>MR PM LEIGH</v>
          </cell>
          <cell r="D1563" t="str">
            <v>MULTIMEDIA TECHNICIAN - EDUCATION</v>
          </cell>
          <cell r="E1563" t="str">
            <v>GRADE 4</v>
          </cell>
          <cell r="F1563">
            <v>1</v>
          </cell>
          <cell r="G1563">
            <v>32307.457926093753</v>
          </cell>
        </row>
        <row r="1564">
          <cell r="C1564" t="str">
            <v>MS J BRIGHAM</v>
          </cell>
          <cell r="D1564" t="str">
            <v>Credit Control Officer</v>
          </cell>
          <cell r="E1564" t="str">
            <v>GRADE 4</v>
          </cell>
          <cell r="F1564">
            <v>1</v>
          </cell>
          <cell r="G1564">
            <v>32307.457926093753</v>
          </cell>
        </row>
        <row r="1565">
          <cell r="C1565" t="str">
            <v>MR C WORDEN</v>
          </cell>
          <cell r="D1565" t="str">
            <v>MIMAS SUPPORT OFFICER -OCS DEV</v>
          </cell>
          <cell r="E1565" t="str">
            <v>GRADE 4</v>
          </cell>
          <cell r="F1565">
            <v>1</v>
          </cell>
          <cell r="G1565">
            <v>31819.909723800003</v>
          </cell>
        </row>
        <row r="1566">
          <cell r="C1566" t="str">
            <v>MRS DJ KUBIENA</v>
          </cell>
          <cell r="D1566" t="str">
            <v>Postgraduate Research Administrator</v>
          </cell>
          <cell r="E1566" t="str">
            <v>GRADE 4</v>
          </cell>
          <cell r="F1566">
            <v>0.9</v>
          </cell>
          <cell r="G1566">
            <v>31759.366803187502</v>
          </cell>
        </row>
        <row r="1567">
          <cell r="C1567" t="str">
            <v>MRS DH NASH</v>
          </cell>
          <cell r="D1567" t="str">
            <v>PA TO HoFA/GENERAL OFFICE COORDINATOR</v>
          </cell>
          <cell r="E1567" t="str">
            <v>GRADE 4</v>
          </cell>
          <cell r="F1567">
            <v>1</v>
          </cell>
          <cell r="G1567">
            <v>31343.829897018753</v>
          </cell>
        </row>
        <row r="1568">
          <cell r="C1568" t="str">
            <v>MRS MJ KELLY</v>
          </cell>
          <cell r="D1568" t="str">
            <v>SENIOR DIVISIONAL ASSISTANT</v>
          </cell>
          <cell r="E1568" t="str">
            <v>GRADE 4</v>
          </cell>
          <cell r="F1568">
            <v>1</v>
          </cell>
          <cell r="G1568">
            <v>30409.306851093752</v>
          </cell>
        </row>
        <row r="1569">
          <cell r="C1569" t="str">
            <v>MRS MC ROSTRON</v>
          </cell>
          <cell r="D1569" t="str">
            <v>ADMINISTRATOR (SOSS)</v>
          </cell>
          <cell r="E1569" t="str">
            <v>GRADE 4</v>
          </cell>
          <cell r="F1569">
            <v>1</v>
          </cell>
          <cell r="G1569">
            <v>30409.306851093752</v>
          </cell>
        </row>
        <row r="1570">
          <cell r="C1570" t="str">
            <v>MRS KA VICKERS</v>
          </cell>
          <cell r="D1570" t="str">
            <v>PROGRAMME ADMINISTRATOR</v>
          </cell>
          <cell r="E1570" t="str">
            <v>GRADE 4</v>
          </cell>
          <cell r="F1570">
            <v>1</v>
          </cell>
          <cell r="G1570">
            <v>30409.306851093752</v>
          </cell>
        </row>
        <row r="1571">
          <cell r="C1571" t="str">
            <v>MISS AB CRONLEY</v>
          </cell>
          <cell r="D1571" t="str">
            <v>Postgraduate Administrator</v>
          </cell>
          <cell r="E1571" t="str">
            <v>GRADE 4</v>
          </cell>
          <cell r="F1571">
            <v>1</v>
          </cell>
          <cell r="G1571">
            <v>30409.306851093752</v>
          </cell>
        </row>
        <row r="1572">
          <cell r="C1572" t="str">
            <v>MISS W WALKER</v>
          </cell>
          <cell r="D1572" t="str">
            <v>RESEARCH SUPPORT OFFICER</v>
          </cell>
          <cell r="E1572" t="str">
            <v>GRADE 4</v>
          </cell>
          <cell r="F1572">
            <v>1</v>
          </cell>
          <cell r="G1572">
            <v>30409.306851093752</v>
          </cell>
        </row>
        <row r="1573">
          <cell r="C1573" t="str">
            <v>MISS L REILLY</v>
          </cell>
          <cell r="D1573" t="str">
            <v>PROGRAMME ADMINISTRATOR</v>
          </cell>
          <cell r="E1573" t="str">
            <v>GRADE 4</v>
          </cell>
          <cell r="F1573">
            <v>1</v>
          </cell>
          <cell r="G1573">
            <v>30409.306851093752</v>
          </cell>
        </row>
        <row r="1574">
          <cell r="C1574" t="str">
            <v>MRS J CHERRY</v>
          </cell>
          <cell r="D1574" t="str">
            <v>PROGRAMME ADMINISTRATOR</v>
          </cell>
          <cell r="E1574" t="str">
            <v>GRADE 4</v>
          </cell>
          <cell r="F1574">
            <v>1</v>
          </cell>
          <cell r="G1574">
            <v>30409.306851093752</v>
          </cell>
        </row>
        <row r="1575">
          <cell r="C1575" t="str">
            <v>MISS KM O'HAGAN</v>
          </cell>
          <cell r="D1575" t="str">
            <v>Programme Support Officer(EL Programmes)</v>
          </cell>
          <cell r="E1575" t="str">
            <v>GRADE 4</v>
          </cell>
          <cell r="F1575">
            <v>1</v>
          </cell>
          <cell r="G1575">
            <v>30409.306851093752</v>
          </cell>
        </row>
        <row r="1576">
          <cell r="C1576" t="str">
            <v>MISS B CUNNANE</v>
          </cell>
          <cell r="D1576" t="str">
            <v>Undergraduate Senior Support Officer</v>
          </cell>
          <cell r="E1576" t="str">
            <v>GRADE 4</v>
          </cell>
          <cell r="F1576">
            <v>1</v>
          </cell>
          <cell r="G1576">
            <v>30409.306851093752</v>
          </cell>
        </row>
        <row r="1577">
          <cell r="C1577" t="str">
            <v>MRS HE JENNINGS</v>
          </cell>
          <cell r="D1577" t="str">
            <v>PROGRAMME ADMINISTRATOR (BP PROGRAMMES)</v>
          </cell>
          <cell r="E1577" t="str">
            <v>GRADE 4</v>
          </cell>
          <cell r="F1577">
            <v>1</v>
          </cell>
          <cell r="G1577">
            <v>30409.306851093752</v>
          </cell>
        </row>
        <row r="1578">
          <cell r="C1578" t="str">
            <v>MR SG WHITTAKER</v>
          </cell>
          <cell r="D1578" t="str">
            <v>RECEPTION &amp; CONFERENCES SUPERVISOR</v>
          </cell>
          <cell r="E1578" t="str">
            <v>GRADE 4</v>
          </cell>
          <cell r="F1578">
            <v>1</v>
          </cell>
          <cell r="G1578">
            <v>30409.306851093752</v>
          </cell>
        </row>
        <row r="1579">
          <cell r="C1579" t="str">
            <v>MS SE BARTON</v>
          </cell>
          <cell r="D1579" t="str">
            <v>Copy Editor</v>
          </cell>
          <cell r="E1579" t="str">
            <v>GRADE 4</v>
          </cell>
          <cell r="F1579">
            <v>1</v>
          </cell>
          <cell r="G1579">
            <v>30409.306851093752</v>
          </cell>
        </row>
        <row r="1580">
          <cell r="C1580" t="str">
            <v>MRS BS DARLINGTON</v>
          </cell>
          <cell r="D1580" t="str">
            <v>Teaching Group Administrator</v>
          </cell>
          <cell r="E1580" t="str">
            <v>GRADE 4</v>
          </cell>
          <cell r="F1580">
            <v>1</v>
          </cell>
          <cell r="G1580">
            <v>30409.306851093752</v>
          </cell>
        </row>
        <row r="1581">
          <cell r="C1581" t="str">
            <v>MISS AS BAKHDA</v>
          </cell>
          <cell r="D1581" t="str">
            <v>Undergraduate Admissions Administrator</v>
          </cell>
          <cell r="E1581" t="str">
            <v>GRADE 4</v>
          </cell>
          <cell r="F1581">
            <v>1</v>
          </cell>
          <cell r="G1581">
            <v>30409.306851093752</v>
          </cell>
        </row>
        <row r="1582">
          <cell r="C1582" t="str">
            <v>MS DL BROOKS</v>
          </cell>
          <cell r="D1582" t="str">
            <v>Teaching Group Administrator</v>
          </cell>
          <cell r="E1582" t="str">
            <v>GRADE 4</v>
          </cell>
          <cell r="F1582">
            <v>1</v>
          </cell>
          <cell r="G1582">
            <v>30409.306851093752</v>
          </cell>
        </row>
        <row r="1583">
          <cell r="C1583" t="str">
            <v>MR R DICKMAN</v>
          </cell>
          <cell r="D1583" t="str">
            <v>IT SERVICES ANALYST</v>
          </cell>
          <cell r="E1583" t="str">
            <v>GRADE 4</v>
          </cell>
          <cell r="F1583">
            <v>1</v>
          </cell>
          <cell r="G1583">
            <v>30409.306851093752</v>
          </cell>
        </row>
        <row r="1584">
          <cell r="C1584" t="str">
            <v>MRS R FROES</v>
          </cell>
          <cell r="D1584" t="str">
            <v>ADMINISTRATOR MEC</v>
          </cell>
          <cell r="E1584" t="str">
            <v>GRADE 4</v>
          </cell>
          <cell r="F1584">
            <v>1</v>
          </cell>
          <cell r="G1584">
            <v>30409.306851093752</v>
          </cell>
        </row>
        <row r="1585">
          <cell r="C1585" t="str">
            <v>MISS PJ WILSON</v>
          </cell>
          <cell r="D1585" t="str">
            <v>Undergraduate Administrator</v>
          </cell>
          <cell r="E1585" t="str">
            <v>GRADE 4</v>
          </cell>
          <cell r="F1585">
            <v>1</v>
          </cell>
          <cell r="G1585">
            <v>30409.306851093752</v>
          </cell>
        </row>
        <row r="1586">
          <cell r="C1586" t="str">
            <v>MRS VK BARLOW</v>
          </cell>
          <cell r="D1586" t="str">
            <v>POSTGRADUATE TAUGHT ADMINISTRATOR</v>
          </cell>
          <cell r="E1586" t="str">
            <v>GRADE 4</v>
          </cell>
          <cell r="F1586">
            <v>1</v>
          </cell>
          <cell r="G1586">
            <v>30409.306851093752</v>
          </cell>
        </row>
        <row r="1587">
          <cell r="C1587" t="str">
            <v>MISS K ROBINSON</v>
          </cell>
          <cell r="D1587" t="str">
            <v>PGCE Primary Administrator</v>
          </cell>
          <cell r="E1587" t="str">
            <v>GRADE 4</v>
          </cell>
          <cell r="F1587">
            <v>1</v>
          </cell>
          <cell r="G1587">
            <v>30409.306851093752</v>
          </cell>
        </row>
        <row r="1588">
          <cell r="C1588" t="str">
            <v>MISS J MCLAUGHLIN</v>
          </cell>
          <cell r="D1588" t="str">
            <v>Senior Coordinator Programmes</v>
          </cell>
          <cell r="E1588" t="str">
            <v>GRADE 4</v>
          </cell>
          <cell r="F1588">
            <v>1</v>
          </cell>
          <cell r="G1588">
            <v>30409.306851093752</v>
          </cell>
        </row>
        <row r="1589">
          <cell r="C1589" t="str">
            <v>MISS SY CHAN</v>
          </cell>
          <cell r="D1589" t="str">
            <v>Programme Administrator (BA Economics)</v>
          </cell>
          <cell r="E1589" t="str">
            <v>GRADE 4</v>
          </cell>
          <cell r="F1589">
            <v>1</v>
          </cell>
          <cell r="G1589">
            <v>30409.306851093752</v>
          </cell>
        </row>
        <row r="1590">
          <cell r="C1590" t="str">
            <v>MR WJ BROWN</v>
          </cell>
          <cell r="D1590" t="str">
            <v>TECHNICIAN</v>
          </cell>
          <cell r="E1590" t="str">
            <v>GRADE 4</v>
          </cell>
          <cell r="F1590">
            <v>1</v>
          </cell>
          <cell r="G1590">
            <v>30409.306851093752</v>
          </cell>
        </row>
        <row r="1591">
          <cell r="C1591" t="str">
            <v>MISS AJ BRIDGEMAN</v>
          </cell>
          <cell r="D1591" t="str">
            <v>Postgraduate Administrator</v>
          </cell>
          <cell r="E1591" t="str">
            <v>GRADE 4</v>
          </cell>
          <cell r="F1591">
            <v>1</v>
          </cell>
          <cell r="G1591">
            <v>30409.306851093752</v>
          </cell>
        </row>
        <row r="1592">
          <cell r="C1592" t="str">
            <v>MISS LJ GRAHAM</v>
          </cell>
          <cell r="D1592" t="str">
            <v>PROGRAMME ADMINISTRATOR INT PROGRAMMES</v>
          </cell>
          <cell r="E1592" t="str">
            <v>GRADE 4</v>
          </cell>
          <cell r="F1592">
            <v>1</v>
          </cell>
          <cell r="G1592">
            <v>30409.306851093752</v>
          </cell>
        </row>
        <row r="1593">
          <cell r="C1593" t="str">
            <v>MR E HANNAH</v>
          </cell>
          <cell r="D1593" t="str">
            <v>ASST TO HEAD OF ACADEMIC SERVICES</v>
          </cell>
          <cell r="E1593" t="str">
            <v>GRADE 4</v>
          </cell>
          <cell r="F1593">
            <v>1</v>
          </cell>
          <cell r="G1593">
            <v>30409.306851093752</v>
          </cell>
        </row>
        <row r="1594">
          <cell r="C1594" t="str">
            <v>MISS LM DOBSON</v>
          </cell>
          <cell r="D1594" t="str">
            <v>Personal Assistant</v>
          </cell>
          <cell r="E1594" t="str">
            <v>GRADE 4</v>
          </cell>
          <cell r="F1594">
            <v>1</v>
          </cell>
          <cell r="G1594">
            <v>30409.306851093752</v>
          </cell>
        </row>
        <row r="1595">
          <cell r="C1595" t="str">
            <v>MRS A LOWE</v>
          </cell>
          <cell r="D1595" t="str">
            <v>PROGRAMME ADMINISTRATOR</v>
          </cell>
          <cell r="E1595" t="str">
            <v>GRADE 4</v>
          </cell>
          <cell r="F1595">
            <v>1</v>
          </cell>
          <cell r="G1595">
            <v>30409.306851093752</v>
          </cell>
        </row>
        <row r="1596">
          <cell r="C1596" t="str">
            <v>MS L MITCHELL</v>
          </cell>
          <cell r="D1596" t="str">
            <v>Undergraduate Administrator</v>
          </cell>
          <cell r="E1596" t="str">
            <v>GRADE 4</v>
          </cell>
          <cell r="F1596">
            <v>1</v>
          </cell>
          <cell r="G1596">
            <v>30409.306851093752</v>
          </cell>
        </row>
        <row r="1597">
          <cell r="C1597" t="str">
            <v>MRS RL GARRAWAY</v>
          </cell>
          <cell r="D1597" t="str">
            <v>TEAM LEADER - DESIGN &amp; DEVELOPMENT</v>
          </cell>
          <cell r="E1597" t="str">
            <v>GRADE 4</v>
          </cell>
          <cell r="F1597">
            <v>1</v>
          </cell>
          <cell r="G1597">
            <v>30409.306851093752</v>
          </cell>
        </row>
        <row r="1598">
          <cell r="C1598" t="str">
            <v>MR PN ROWBOTHAM</v>
          </cell>
          <cell r="D1598" t="str">
            <v>FINANCE OFFICER IN SCHOOL OF EDUCATION</v>
          </cell>
          <cell r="E1598" t="str">
            <v>GRADE 4</v>
          </cell>
          <cell r="F1598">
            <v>1</v>
          </cell>
          <cell r="G1598">
            <v>30409.306851093752</v>
          </cell>
        </row>
        <row r="1599">
          <cell r="C1599" t="str">
            <v>MS MS LEGGE</v>
          </cell>
          <cell r="D1599" t="str">
            <v>Undergraduate Administrator</v>
          </cell>
          <cell r="E1599" t="str">
            <v>GRADE 4</v>
          </cell>
          <cell r="F1599">
            <v>1</v>
          </cell>
          <cell r="G1599">
            <v>30409.306851093752</v>
          </cell>
        </row>
        <row r="1600">
          <cell r="C1600" t="str">
            <v>MRS HA DERBYSHIRE</v>
          </cell>
          <cell r="D1600" t="str">
            <v>PROGRAMME ADMINISTRATOR</v>
          </cell>
          <cell r="E1600" t="str">
            <v>GRADE 4</v>
          </cell>
          <cell r="F1600">
            <v>1</v>
          </cell>
          <cell r="G1600">
            <v>30409.306851093752</v>
          </cell>
        </row>
        <row r="1601">
          <cell r="C1601" t="str">
            <v>MISS L STONELEY</v>
          </cell>
          <cell r="D1601" t="str">
            <v>Senior Coordinator - Liverpool</v>
          </cell>
          <cell r="E1601" t="str">
            <v>GRADE 4</v>
          </cell>
          <cell r="F1601">
            <v>1</v>
          </cell>
          <cell r="G1601">
            <v>30409.306851093752</v>
          </cell>
        </row>
        <row r="1602">
          <cell r="C1602" t="str">
            <v>MR K LITTLE</v>
          </cell>
          <cell r="D1602" t="str">
            <v>TAUGHT PROGRAMME ADMINISTRATOR (PGT)</v>
          </cell>
          <cell r="E1602" t="str">
            <v>GRADE 4</v>
          </cell>
          <cell r="F1602">
            <v>1</v>
          </cell>
          <cell r="G1602">
            <v>30409.306851093752</v>
          </cell>
        </row>
        <row r="1603">
          <cell r="C1603" t="str">
            <v>MR D POWER</v>
          </cell>
          <cell r="D1603" t="str">
            <v>DRAMA TECHNICIAN</v>
          </cell>
          <cell r="E1603" t="str">
            <v>GRADE 4</v>
          </cell>
          <cell r="F1603">
            <v>1</v>
          </cell>
          <cell r="G1603">
            <v>30409.306851093752</v>
          </cell>
        </row>
        <row r="1604">
          <cell r="C1604" t="str">
            <v>MISS NSD RAWDING</v>
          </cell>
          <cell r="D1604" t="str">
            <v>PGCE Admissions Administrator</v>
          </cell>
          <cell r="E1604" t="str">
            <v>GRADE 4</v>
          </cell>
          <cell r="F1604">
            <v>1</v>
          </cell>
          <cell r="G1604">
            <v>30409.306851093752</v>
          </cell>
        </row>
        <row r="1605">
          <cell r="C1605" t="str">
            <v>MRS AJ COLASURDO</v>
          </cell>
          <cell r="D1605" t="str">
            <v>ADMINISTRATIVE SECRETARY</v>
          </cell>
          <cell r="E1605" t="str">
            <v>GRADE 4</v>
          </cell>
          <cell r="F1605">
            <v>1</v>
          </cell>
          <cell r="G1605">
            <v>30409.306851093752</v>
          </cell>
        </row>
        <row r="1606">
          <cell r="C1606" t="str">
            <v>MR AR RIGG</v>
          </cell>
          <cell r="D1606" t="str">
            <v>POSTGRADUATE ADMISSIONS ADMINISTRATOR</v>
          </cell>
          <cell r="E1606" t="str">
            <v>GRADE 4</v>
          </cell>
          <cell r="F1606">
            <v>1</v>
          </cell>
          <cell r="G1606">
            <v>30409.306851093752</v>
          </cell>
        </row>
        <row r="1607">
          <cell r="C1607" t="str">
            <v>MR AJ DAVISON</v>
          </cell>
          <cell r="D1607" t="str">
            <v>MUSIC TECHNICIAN</v>
          </cell>
          <cell r="E1607" t="str">
            <v>GRADE 4</v>
          </cell>
          <cell r="F1607">
            <v>1</v>
          </cell>
          <cell r="G1607">
            <v>30409.306851093752</v>
          </cell>
        </row>
        <row r="1608">
          <cell r="C1608" t="str">
            <v>MRS S BUDYAKOVA</v>
          </cell>
          <cell r="D1608" t="str">
            <v>PROGRAMME ADMINISTRATOR</v>
          </cell>
          <cell r="E1608" t="str">
            <v>GRADE 4</v>
          </cell>
          <cell r="F1608">
            <v>1</v>
          </cell>
          <cell r="G1608">
            <v>30409.306851093752</v>
          </cell>
        </row>
        <row r="1609">
          <cell r="C1609" t="str">
            <v>MISS SJ BARKER</v>
          </cell>
          <cell r="D1609" t="str">
            <v>SENIOR DIVISIONAL ASSISTANT</v>
          </cell>
          <cell r="E1609" t="str">
            <v>GRADE 4</v>
          </cell>
          <cell r="F1609">
            <v>1</v>
          </cell>
          <cell r="G1609">
            <v>30409.306851093752</v>
          </cell>
        </row>
        <row r="1610">
          <cell r="C1610" t="str">
            <v>MR R CASTLE</v>
          </cell>
          <cell r="D1610" t="str">
            <v>Finance Officer - Research</v>
          </cell>
          <cell r="E1610" t="str">
            <v>GRADE 4</v>
          </cell>
          <cell r="F1610">
            <v>1</v>
          </cell>
          <cell r="G1610">
            <v>30409.306851093752</v>
          </cell>
        </row>
        <row r="1611">
          <cell r="C1611" t="str">
            <v>MS LC FILMORE</v>
          </cell>
          <cell r="D1611" t="str">
            <v>PGT PROGRAMME ADMINISTRATOR</v>
          </cell>
          <cell r="E1611" t="str">
            <v>GRADE 4</v>
          </cell>
          <cell r="F1611">
            <v>1</v>
          </cell>
          <cell r="G1611">
            <v>30409.306851093752</v>
          </cell>
        </row>
        <row r="1612">
          <cell r="C1612" t="str">
            <v>MR WA START</v>
          </cell>
          <cell r="D1612" t="str">
            <v>UNDERGRADUATE ADMINISTRATOR</v>
          </cell>
          <cell r="E1612" t="str">
            <v>GRADE 4</v>
          </cell>
          <cell r="F1612">
            <v>1</v>
          </cell>
          <cell r="G1612">
            <v>30409.306851093752</v>
          </cell>
        </row>
        <row r="1613">
          <cell r="C1613" t="str">
            <v>MR SJ BAKER</v>
          </cell>
          <cell r="D1613" t="str">
            <v>GRAPHIC DESIGNER - CEL</v>
          </cell>
          <cell r="E1613" t="str">
            <v>GRADE 4</v>
          </cell>
          <cell r="F1613">
            <v>1</v>
          </cell>
          <cell r="G1613">
            <v>30409.306851093752</v>
          </cell>
        </row>
        <row r="1614">
          <cell r="C1614" t="str">
            <v>MISS LY JONES</v>
          </cell>
          <cell r="D1614" t="str">
            <v>RESOURCES ADMINISTRATOR</v>
          </cell>
          <cell r="E1614" t="str">
            <v>GRADE 4</v>
          </cell>
          <cell r="F1614">
            <v>1</v>
          </cell>
          <cell r="G1614">
            <v>30409.306851093752</v>
          </cell>
        </row>
        <row r="1615">
          <cell r="C1615" t="str">
            <v>MISS IJ DRAKE</v>
          </cell>
          <cell r="D1615" t="str">
            <v>Programme Administrator (NHS GMTS)</v>
          </cell>
          <cell r="E1615" t="str">
            <v>GRADE 4</v>
          </cell>
          <cell r="F1615">
            <v>1</v>
          </cell>
          <cell r="G1615">
            <v>30409.306851093752</v>
          </cell>
        </row>
        <row r="1616">
          <cell r="C1616" t="str">
            <v>MRS AJ SMITH</v>
          </cell>
          <cell r="D1616" t="str">
            <v>SENIOR DIVISIONAL ASSISTANT</v>
          </cell>
          <cell r="E1616" t="str">
            <v>GRADE 4</v>
          </cell>
          <cell r="F1616">
            <v>1</v>
          </cell>
          <cell r="G1616">
            <v>29849.639760900001</v>
          </cell>
        </row>
        <row r="1617">
          <cell r="C1617" t="str">
            <v>MRS S RAW</v>
          </cell>
          <cell r="D1617" t="str">
            <v>PAYING AGENT</v>
          </cell>
          <cell r="E1617" t="str">
            <v>GRADE 4</v>
          </cell>
          <cell r="F1617">
            <v>1</v>
          </cell>
          <cell r="G1617">
            <v>29656.547072100002</v>
          </cell>
        </row>
        <row r="1618">
          <cell r="C1618" t="str">
            <v>MR J ZHUANG</v>
          </cell>
          <cell r="D1618" t="str">
            <v>TECHNICAL &amp; PROJECTS OFFICER</v>
          </cell>
          <cell r="E1618" t="str">
            <v>GRADE 4</v>
          </cell>
          <cell r="F1618">
            <v>1</v>
          </cell>
          <cell r="G1618">
            <v>29647.695154349996</v>
          </cell>
        </row>
        <row r="1619">
          <cell r="C1619" t="str">
            <v>MR CEI GRAVE</v>
          </cell>
          <cell r="D1619" t="str">
            <v>IT SERVICES ANALYST</v>
          </cell>
          <cell r="E1619" t="str">
            <v>GRADE 4</v>
          </cell>
          <cell r="F1619">
            <v>1</v>
          </cell>
          <cell r="G1619">
            <v>29499.776127656245</v>
          </cell>
        </row>
        <row r="1620">
          <cell r="C1620" t="str">
            <v>MISS ML COLEMAN</v>
          </cell>
          <cell r="D1620" t="str">
            <v>SENIOR EVENTS COORDINATOR</v>
          </cell>
          <cell r="E1620" t="str">
            <v>GRADE 4</v>
          </cell>
          <cell r="F1620">
            <v>1</v>
          </cell>
          <cell r="G1620">
            <v>29499.776127656245</v>
          </cell>
        </row>
        <row r="1621">
          <cell r="C1621" t="str">
            <v>MISS RM CORBISHLEY</v>
          </cell>
          <cell r="D1621" t="str">
            <v>POSTGRADUATE ADMISSIONS OFFICER</v>
          </cell>
          <cell r="E1621" t="str">
            <v>GRADE 4</v>
          </cell>
          <cell r="F1621">
            <v>1</v>
          </cell>
          <cell r="G1621">
            <v>29499.776127656245</v>
          </cell>
        </row>
        <row r="1622">
          <cell r="C1622" t="str">
            <v>MS H MANSELL</v>
          </cell>
          <cell r="D1622" t="str">
            <v>CONFERENCE ADMINISTRATOR</v>
          </cell>
          <cell r="E1622" t="str">
            <v>GRADE 4</v>
          </cell>
          <cell r="F1622">
            <v>1</v>
          </cell>
          <cell r="G1622">
            <v>29499.776127656245</v>
          </cell>
        </row>
        <row r="1623">
          <cell r="C1623" t="str">
            <v>MISS BM FISHER</v>
          </cell>
          <cell r="D1623" t="str">
            <v>Senior Coordinator - Programmes</v>
          </cell>
          <cell r="E1623" t="str">
            <v>GRADE 4</v>
          </cell>
          <cell r="F1623">
            <v>1</v>
          </cell>
          <cell r="G1623">
            <v>29499.776127656245</v>
          </cell>
        </row>
        <row r="1624">
          <cell r="C1624" t="str">
            <v>MRS VE BROWNE</v>
          </cell>
          <cell r="D1624" t="str">
            <v>PROGRAMME ADMINISTRATOR</v>
          </cell>
          <cell r="E1624" t="str">
            <v>GRADE 4</v>
          </cell>
          <cell r="F1624">
            <v>1</v>
          </cell>
          <cell r="G1624">
            <v>29499.776127656245</v>
          </cell>
        </row>
        <row r="1625">
          <cell r="C1625" t="str">
            <v>MRS L MCGLINCHEY</v>
          </cell>
          <cell r="D1625" t="str">
            <v>SENIOR DIVISIONAL OFFICER</v>
          </cell>
          <cell r="E1625" t="str">
            <v>GRADE 4</v>
          </cell>
          <cell r="F1625">
            <v>1</v>
          </cell>
          <cell r="G1625">
            <v>29499.776127656245</v>
          </cell>
        </row>
        <row r="1626">
          <cell r="C1626" t="str">
            <v>MISS JL GIBLIN</v>
          </cell>
          <cell r="D1626" t="str">
            <v>Postgraduate Administrator</v>
          </cell>
          <cell r="E1626" t="str">
            <v>GRADE 4</v>
          </cell>
          <cell r="F1626">
            <v>1</v>
          </cell>
          <cell r="G1626">
            <v>29499.776127656245</v>
          </cell>
        </row>
        <row r="1627">
          <cell r="C1627" t="str">
            <v>MISS JL THOMPSON</v>
          </cell>
          <cell r="D1627" t="str">
            <v>FINANCE OFFICER</v>
          </cell>
          <cell r="E1627" t="str">
            <v>GRADE 4</v>
          </cell>
          <cell r="F1627">
            <v>1</v>
          </cell>
          <cell r="G1627">
            <v>29499.776127656245</v>
          </cell>
        </row>
        <row r="1628">
          <cell r="C1628" t="str">
            <v>MR M WARRINGTON</v>
          </cell>
          <cell r="D1628" t="str">
            <v>Finance Officer - Research</v>
          </cell>
          <cell r="E1628" t="str">
            <v>GRADE 4</v>
          </cell>
          <cell r="F1628">
            <v>1</v>
          </cell>
          <cell r="G1628">
            <v>29499.776127656245</v>
          </cell>
        </row>
        <row r="1629">
          <cell r="C1629" t="str">
            <v>MISS J CHANDLER</v>
          </cell>
          <cell r="D1629" t="str">
            <v>Postgraduate Administrator</v>
          </cell>
          <cell r="E1629" t="str">
            <v>GRADE 4</v>
          </cell>
          <cell r="F1629">
            <v>1</v>
          </cell>
          <cell r="G1629">
            <v>29499.776127656245</v>
          </cell>
        </row>
        <row r="1630">
          <cell r="C1630" t="str">
            <v>MS S MOORE</v>
          </cell>
          <cell r="D1630" t="str">
            <v>ADMISSIONS AND MARKETING SUPPORT OFFICER</v>
          </cell>
          <cell r="E1630" t="str">
            <v>GRADE 4</v>
          </cell>
          <cell r="F1630">
            <v>1</v>
          </cell>
          <cell r="G1630">
            <v>29499.776127656245</v>
          </cell>
        </row>
        <row r="1631">
          <cell r="C1631" t="str">
            <v>MISS G MEADOWS</v>
          </cell>
          <cell r="D1631" t="str">
            <v>ADMINISTRATOR (CCSR)</v>
          </cell>
          <cell r="E1631" t="str">
            <v>GRADE 4</v>
          </cell>
          <cell r="F1631">
            <v>3</v>
          </cell>
          <cell r="G1631">
            <v>29038.047053287504</v>
          </cell>
        </row>
        <row r="1632">
          <cell r="C1632" t="str">
            <v>MRS P BRADSHAW</v>
          </cell>
          <cell r="D1632" t="str">
            <v>PROGRAMME ADMINISTRATOR</v>
          </cell>
          <cell r="E1632" t="str">
            <v>GRADE 4</v>
          </cell>
          <cell r="F1632">
            <v>1</v>
          </cell>
          <cell r="G1632">
            <v>28956.429999899996</v>
          </cell>
        </row>
        <row r="1633">
          <cell r="C1633" t="str">
            <v>MR ICM MITCHELL</v>
          </cell>
          <cell r="D1633" t="str">
            <v>ASSISTANT WEB OFFICER</v>
          </cell>
          <cell r="E1633" t="str">
            <v>GRADE 4</v>
          </cell>
          <cell r="F1633">
            <v>1</v>
          </cell>
          <cell r="G1633">
            <v>28648.297191262503</v>
          </cell>
        </row>
        <row r="1634">
          <cell r="C1634" t="str">
            <v>MISS L PRESCOTT</v>
          </cell>
          <cell r="D1634" t="str">
            <v>Student Support Administrator</v>
          </cell>
          <cell r="E1634" t="str">
            <v>GRADE 4</v>
          </cell>
          <cell r="F1634">
            <v>1</v>
          </cell>
          <cell r="G1634">
            <v>28648.297191262503</v>
          </cell>
        </row>
        <row r="1635">
          <cell r="C1635" t="str">
            <v>MISS E KAVALIAUSKAITE</v>
          </cell>
          <cell r="D1635" t="str">
            <v>PGT Student Admissions Administrator</v>
          </cell>
          <cell r="E1635" t="str">
            <v>GRADE 4</v>
          </cell>
          <cell r="F1635">
            <v>1</v>
          </cell>
          <cell r="G1635">
            <v>28648.297191262503</v>
          </cell>
        </row>
        <row r="1636">
          <cell r="C1636" t="str">
            <v>MR DL WHEATCROFT</v>
          </cell>
          <cell r="D1636" t="str">
            <v>Prog Administrator - Thesis Management</v>
          </cell>
          <cell r="E1636" t="str">
            <v>GRADE 4</v>
          </cell>
          <cell r="F1636">
            <v>1</v>
          </cell>
          <cell r="G1636">
            <v>28648.297191262503</v>
          </cell>
        </row>
        <row r="1637">
          <cell r="C1637" t="str">
            <v>MS SM SNELSON</v>
          </cell>
          <cell r="D1637" t="str">
            <v>Programme Administrator</v>
          </cell>
          <cell r="E1637" t="str">
            <v>GRADE 4</v>
          </cell>
          <cell r="F1637">
            <v>1</v>
          </cell>
          <cell r="G1637">
            <v>28648.297191262503</v>
          </cell>
        </row>
        <row r="1638">
          <cell r="C1638" t="str">
            <v>MRS RM COLLIER</v>
          </cell>
          <cell r="D1638" t="str">
            <v>Finance Officer</v>
          </cell>
          <cell r="E1638" t="str">
            <v>GRADE 4</v>
          </cell>
          <cell r="F1638">
            <v>1</v>
          </cell>
          <cell r="G1638">
            <v>28648.297191262503</v>
          </cell>
        </row>
        <row r="1639">
          <cell r="C1639" t="str">
            <v>MS R PRITCHARD</v>
          </cell>
          <cell r="D1639" t="str">
            <v>Programme Administrator</v>
          </cell>
          <cell r="E1639" t="str">
            <v>GRADE 4</v>
          </cell>
          <cell r="F1639">
            <v>1</v>
          </cell>
          <cell r="G1639">
            <v>28648.297191262503</v>
          </cell>
        </row>
        <row r="1640">
          <cell r="C1640" t="str">
            <v>MR G COVINGTON</v>
          </cell>
          <cell r="D1640" t="str">
            <v>Programme Administrator</v>
          </cell>
          <cell r="E1640" t="str">
            <v>GRADE 4</v>
          </cell>
          <cell r="F1640">
            <v>1</v>
          </cell>
          <cell r="G1640">
            <v>28648.297191262503</v>
          </cell>
        </row>
        <row r="1641">
          <cell r="C1641" t="str">
            <v>MRS PA HAYDER</v>
          </cell>
          <cell r="D1641" t="str">
            <v>Finance Officer</v>
          </cell>
          <cell r="E1641" t="str">
            <v>GRADE 4</v>
          </cell>
          <cell r="F1641">
            <v>1</v>
          </cell>
          <cell r="G1641">
            <v>28648.297191262503</v>
          </cell>
        </row>
        <row r="1642">
          <cell r="C1642" t="str">
            <v>MR R ANDERTON</v>
          </cell>
          <cell r="D1642" t="str">
            <v>Assistant Web Officer</v>
          </cell>
          <cell r="E1642" t="str">
            <v>GRADE 4</v>
          </cell>
          <cell r="F1642">
            <v>1</v>
          </cell>
          <cell r="G1642">
            <v>28648.297191262503</v>
          </cell>
        </row>
        <row r="1643">
          <cell r="C1643" t="str">
            <v>MISS S MOUNTFORD</v>
          </cell>
          <cell r="D1643" t="str">
            <v>PROGRAMME ASSISTANT</v>
          </cell>
          <cell r="E1643" t="str">
            <v>GRADE 4</v>
          </cell>
          <cell r="F1643">
            <v>1</v>
          </cell>
          <cell r="G1643">
            <v>28648.297191262503</v>
          </cell>
        </row>
        <row r="1644">
          <cell r="C1644" t="str">
            <v>MISS FO IDODO</v>
          </cell>
          <cell r="D1644" t="str">
            <v>Website &amp; Metadata Support Assistant</v>
          </cell>
          <cell r="E1644" t="str">
            <v>GRADE 4</v>
          </cell>
          <cell r="F1644">
            <v>1</v>
          </cell>
          <cell r="G1644">
            <v>27900.494968206</v>
          </cell>
        </row>
        <row r="1645">
          <cell r="C1645" t="str">
            <v>MR W FERRIS</v>
          </cell>
          <cell r="D1645" t="str">
            <v>Finance Officer</v>
          </cell>
          <cell r="E1645" t="str">
            <v>GRADE 4</v>
          </cell>
          <cell r="F1645">
            <v>1</v>
          </cell>
          <cell r="G1645">
            <v>27761.06974295625</v>
          </cell>
        </row>
        <row r="1646">
          <cell r="C1646" t="str">
            <v>MR H PETERS</v>
          </cell>
          <cell r="D1646" t="str">
            <v>Management Information Assistant</v>
          </cell>
          <cell r="E1646" t="str">
            <v>GRADE 4</v>
          </cell>
          <cell r="F1646">
            <v>1</v>
          </cell>
          <cell r="G1646">
            <v>27761.06974295625</v>
          </cell>
        </row>
        <row r="1647">
          <cell r="C1647" t="str">
            <v>MISS EJ PACKHAM</v>
          </cell>
          <cell r="D1647" t="str">
            <v>Annual Fund Officer</v>
          </cell>
          <cell r="E1647" t="str">
            <v>GRADE 4</v>
          </cell>
          <cell r="F1647">
            <v>1</v>
          </cell>
          <cell r="G1647">
            <v>27761.06974295625</v>
          </cell>
        </row>
        <row r="1648">
          <cell r="C1648" t="str">
            <v>MRS S COOPER</v>
          </cell>
          <cell r="D1648" t="str">
            <v>PA / Administrator</v>
          </cell>
          <cell r="E1648" t="str">
            <v>GRADE 4</v>
          </cell>
          <cell r="F1648">
            <v>1</v>
          </cell>
          <cell r="G1648">
            <v>27761.06974295625</v>
          </cell>
        </row>
        <row r="1649">
          <cell r="C1649" t="str">
            <v>MISS B BRISTOW</v>
          </cell>
          <cell r="D1649" t="str">
            <v>HCRI Administrator</v>
          </cell>
          <cell r="E1649" t="str">
            <v>GRADE 4</v>
          </cell>
          <cell r="F1649">
            <v>1</v>
          </cell>
          <cell r="G1649">
            <v>27761.06974295625</v>
          </cell>
        </row>
        <row r="1650">
          <cell r="C1650" t="str">
            <v>MS L HODGSON</v>
          </cell>
          <cell r="D1650" t="str">
            <v>PROGRAMME ADMINISTRATOR</v>
          </cell>
          <cell r="E1650" t="str">
            <v>GRADE 4</v>
          </cell>
          <cell r="F1650">
            <v>1</v>
          </cell>
          <cell r="G1650">
            <v>27761.06974295625</v>
          </cell>
        </row>
        <row r="1651">
          <cell r="C1651" t="str">
            <v>MR PM KOKATE</v>
          </cell>
          <cell r="D1651" t="str">
            <v>Website &amp; Metadata Support Assistant</v>
          </cell>
          <cell r="E1651" t="str">
            <v>GRADE 4</v>
          </cell>
          <cell r="F1651">
            <v>1</v>
          </cell>
          <cell r="G1651">
            <v>27761.06974295625</v>
          </cell>
        </row>
        <row r="1652">
          <cell r="C1652" t="str">
            <v>MS C SMITH</v>
          </cell>
          <cell r="D1652" t="str">
            <v>Programme Administrator</v>
          </cell>
          <cell r="E1652" t="str">
            <v>GRADE 4</v>
          </cell>
          <cell r="F1652">
            <v>1</v>
          </cell>
          <cell r="G1652">
            <v>27761.06974295625</v>
          </cell>
        </row>
        <row r="1653">
          <cell r="C1653" t="str">
            <v>MISS E GRIFFITHS</v>
          </cell>
          <cell r="D1653" t="str">
            <v>PROGRAMME ADMINISTRATOR</v>
          </cell>
          <cell r="E1653" t="str">
            <v>GRADE 4</v>
          </cell>
          <cell r="F1653">
            <v>1</v>
          </cell>
          <cell r="G1653">
            <v>27761.06974295625</v>
          </cell>
        </row>
        <row r="1654">
          <cell r="C1654" t="str">
            <v>MR D JACKSON</v>
          </cell>
          <cell r="D1654" t="str">
            <v>UG Recruitment &amp; Admissions Administrato</v>
          </cell>
          <cell r="E1654" t="str">
            <v>GRADE 4</v>
          </cell>
          <cell r="F1654">
            <v>1</v>
          </cell>
          <cell r="G1654">
            <v>27761.06974295625</v>
          </cell>
        </row>
        <row r="1655">
          <cell r="C1655" t="str">
            <v>MR S YUSUFF</v>
          </cell>
          <cell r="D1655" t="str">
            <v>IT Support Analyst</v>
          </cell>
          <cell r="E1655" t="str">
            <v>GRADE 4</v>
          </cell>
          <cell r="F1655">
            <v>1</v>
          </cell>
          <cell r="G1655">
            <v>27761.06974295625</v>
          </cell>
        </row>
        <row r="1656">
          <cell r="C1656" t="str">
            <v>MRS NH JALIL</v>
          </cell>
          <cell r="D1656" t="str">
            <v>PROGRAMME ASSISTANT</v>
          </cell>
          <cell r="E1656" t="str">
            <v>GRADE 4</v>
          </cell>
          <cell r="F1656">
            <v>1</v>
          </cell>
          <cell r="G1656">
            <v>27629.916231262501</v>
          </cell>
        </row>
        <row r="1657">
          <cell r="C1657" t="str">
            <v>MR AT KIRSFELDS</v>
          </cell>
          <cell r="D1657" t="str">
            <v>Programme Development Officer</v>
          </cell>
          <cell r="E1657" t="str">
            <v>GRADE 4</v>
          </cell>
          <cell r="F1657">
            <v>1</v>
          </cell>
          <cell r="G1657">
            <v>27017.89474295625</v>
          </cell>
        </row>
        <row r="1658">
          <cell r="C1658" t="str">
            <v>MRS G DIVALL</v>
          </cell>
          <cell r="D1658" t="str">
            <v>PG Taught Programmes &amp; Quality Assurance</v>
          </cell>
          <cell r="E1658" t="str">
            <v>GRADE 4</v>
          </cell>
          <cell r="F1658">
            <v>0.88</v>
          </cell>
          <cell r="G1658">
            <v>26844.895490756251</v>
          </cell>
        </row>
        <row r="1659">
          <cell r="C1659" t="str">
            <v>MR PB MURDOCH</v>
          </cell>
          <cell r="D1659" t="str">
            <v>UG RECRUITMENT &amp; ADMISSIONS ADMINISTRATO</v>
          </cell>
          <cell r="E1659" t="str">
            <v>GRADE 4</v>
          </cell>
          <cell r="F1659">
            <v>1</v>
          </cell>
          <cell r="G1659">
            <v>26698.692822956251</v>
          </cell>
        </row>
        <row r="1660">
          <cell r="C1660" t="str">
            <v>MS AL FEAST</v>
          </cell>
          <cell r="D1660" t="str">
            <v>ADMISSIONS OFFICER</v>
          </cell>
          <cell r="E1660" t="str">
            <v>GRADE 4</v>
          </cell>
          <cell r="F1660">
            <v>1</v>
          </cell>
          <cell r="G1660">
            <v>26491.498981799999</v>
          </cell>
        </row>
        <row r="1661">
          <cell r="C1661" t="str">
            <v>MISS C GILL</v>
          </cell>
          <cell r="D1661" t="str">
            <v>POSTGRADUATE ADMINISTRATOR</v>
          </cell>
          <cell r="E1661" t="str">
            <v>GRADE 4</v>
          </cell>
          <cell r="F1661">
            <v>1</v>
          </cell>
          <cell r="G1661">
            <v>26491.498981799999</v>
          </cell>
        </row>
        <row r="1662">
          <cell r="C1662" t="str">
            <v>MS C BURTON</v>
          </cell>
          <cell r="D1662" t="str">
            <v>PGCE Secondary Administrator</v>
          </cell>
          <cell r="E1662" t="str">
            <v>GRADE 4</v>
          </cell>
          <cell r="F1662">
            <v>1</v>
          </cell>
          <cell r="G1662">
            <v>26491.498981799999</v>
          </cell>
        </row>
        <row r="1663">
          <cell r="C1663" t="str">
            <v>MRS C BHARATH</v>
          </cell>
          <cell r="D1663" t="str">
            <v>PG RECRUITMENT &amp; ADMISSIONS ADMINISTRATO</v>
          </cell>
          <cell r="E1663" t="str">
            <v>GRADE 4</v>
          </cell>
          <cell r="F1663">
            <v>1</v>
          </cell>
          <cell r="G1663">
            <v>26491.498981799999</v>
          </cell>
        </row>
        <row r="1664">
          <cell r="C1664" t="str">
            <v>MRS M WIGGETT</v>
          </cell>
          <cell r="D1664" t="str">
            <v>FINANCE OFFICER</v>
          </cell>
          <cell r="E1664" t="str">
            <v>GRADE 4</v>
          </cell>
          <cell r="F1664">
            <v>0.85</v>
          </cell>
          <cell r="G1664">
            <v>25953.713561043751</v>
          </cell>
        </row>
        <row r="1665">
          <cell r="C1665" t="str">
            <v>MRS CJ SMITH</v>
          </cell>
          <cell r="D1665" t="str">
            <v>PROGRAMME ADMINISTRATOR</v>
          </cell>
          <cell r="E1665" t="str">
            <v>GRADE 4</v>
          </cell>
          <cell r="F1665">
            <v>0.85</v>
          </cell>
          <cell r="G1665">
            <v>25953.713561043751</v>
          </cell>
        </row>
        <row r="1666">
          <cell r="C1666" t="str">
            <v>MS GF DICKINSON</v>
          </cell>
          <cell r="D1666" t="str">
            <v>UG RECRUITMENT &amp; ADMISSIONS ADMINISTRATO</v>
          </cell>
          <cell r="E1666" t="str">
            <v>GRADE 4</v>
          </cell>
          <cell r="F1666">
            <v>0.85</v>
          </cell>
          <cell r="G1666">
            <v>25953.713561043751</v>
          </cell>
        </row>
        <row r="1667">
          <cell r="C1667" t="str">
            <v>MR R LIDDINGTON</v>
          </cell>
          <cell r="D1667" t="str">
            <v>ADMISSIONS OFFICER</v>
          </cell>
          <cell r="E1667" t="str">
            <v>GRADE 4</v>
          </cell>
          <cell r="F1667">
            <v>1</v>
          </cell>
          <cell r="G1667">
            <v>25690.496059799996</v>
          </cell>
        </row>
        <row r="1668">
          <cell r="C1668" t="str">
            <v>MISS GL IRVING</v>
          </cell>
          <cell r="D1668" t="str">
            <v>Teaching Group Administrator</v>
          </cell>
          <cell r="E1668" t="str">
            <v>GRADE 4</v>
          </cell>
          <cell r="F1668">
            <v>2</v>
          </cell>
          <cell r="G1668">
            <v>25463.97833293031</v>
          </cell>
        </row>
        <row r="1669">
          <cell r="C1669" t="str">
            <v>MRS S JOHNSON</v>
          </cell>
          <cell r="D1669" t="str">
            <v>PERSONAL ASSIST TO DISCIPLINE HEADS</v>
          </cell>
          <cell r="E1669" t="str">
            <v>GRADE 4</v>
          </cell>
          <cell r="F1669">
            <v>1</v>
          </cell>
          <cell r="G1669">
            <v>25211.061952949996</v>
          </cell>
        </row>
        <row r="1670">
          <cell r="C1670" t="str">
            <v>MRS KH KHAN</v>
          </cell>
          <cell r="D1670" t="str">
            <v>CENTRAL MARKETING ADMINISTRATOR</v>
          </cell>
          <cell r="E1670" t="str">
            <v>GRADE 4</v>
          </cell>
          <cell r="F1670">
            <v>0.82</v>
          </cell>
          <cell r="G1670">
            <v>25062.531631331254</v>
          </cell>
        </row>
        <row r="1671">
          <cell r="C1671" t="str">
            <v>MISS AE GAFFNEY</v>
          </cell>
          <cell r="D1671" t="str">
            <v>SALES LEDGER OFFICER</v>
          </cell>
          <cell r="E1671" t="str">
            <v>GRADE 4</v>
          </cell>
          <cell r="F1671">
            <v>1</v>
          </cell>
          <cell r="G1671">
            <v>24940.618019952002</v>
          </cell>
        </row>
        <row r="1672">
          <cell r="C1672" t="str">
            <v>MRS EA PAGA</v>
          </cell>
          <cell r="D1672" t="str">
            <v>Programme Administrator</v>
          </cell>
          <cell r="E1672" t="str">
            <v>GRADE 4</v>
          </cell>
          <cell r="F1672">
            <v>1</v>
          </cell>
          <cell r="G1672">
            <v>24940.618019952002</v>
          </cell>
        </row>
        <row r="1673">
          <cell r="C1673" t="str">
            <v>MR P MCGARRY</v>
          </cell>
          <cell r="D1673" t="str">
            <v>Programme Administrator</v>
          </cell>
          <cell r="E1673" t="str">
            <v>GRADE 4</v>
          </cell>
          <cell r="F1673">
            <v>1</v>
          </cell>
          <cell r="G1673">
            <v>24940.618019952002</v>
          </cell>
        </row>
        <row r="1674">
          <cell r="C1674" t="str">
            <v>MRS J GANDY</v>
          </cell>
          <cell r="D1674" t="str">
            <v>ADMINISTRATIVE SECRETARY</v>
          </cell>
          <cell r="E1674" t="str">
            <v>GRADE 4</v>
          </cell>
          <cell r="F1674">
            <v>0.8</v>
          </cell>
          <cell r="G1674">
            <v>24171.507880875</v>
          </cell>
        </row>
        <row r="1675">
          <cell r="C1675" t="str">
            <v>MRS JA RILEY</v>
          </cell>
          <cell r="D1675" t="str">
            <v>Marketing Officer</v>
          </cell>
          <cell r="E1675" t="str">
            <v>GRADE 4</v>
          </cell>
          <cell r="F1675">
            <v>0.8</v>
          </cell>
          <cell r="G1675">
            <v>24171.507880875</v>
          </cell>
        </row>
        <row r="1676">
          <cell r="C1676" t="str">
            <v>MISS NA SHEEHAN</v>
          </cell>
          <cell r="D1676" t="str">
            <v>SKILLS TRAINING ASSISTANT</v>
          </cell>
          <cell r="E1676" t="str">
            <v>GRADE 4</v>
          </cell>
          <cell r="F1676">
            <v>0.8</v>
          </cell>
          <cell r="G1676">
            <v>24171.507880875</v>
          </cell>
        </row>
        <row r="1677">
          <cell r="C1677" t="str">
            <v>MS L WELLS</v>
          </cell>
          <cell r="D1677" t="str">
            <v>UNDERGRADUATE ADMINISTRATOR</v>
          </cell>
          <cell r="E1677" t="str">
            <v>GRADE 4</v>
          </cell>
          <cell r="F1677">
            <v>0.8</v>
          </cell>
          <cell r="G1677">
            <v>24171.507880875</v>
          </cell>
        </row>
        <row r="1678">
          <cell r="C1678" t="str">
            <v>MISS LM GLEDHILL</v>
          </cell>
          <cell r="D1678" t="str">
            <v>RESEARCH SUPPORT OFFICER</v>
          </cell>
          <cell r="E1678" t="str">
            <v>GRADE 4</v>
          </cell>
          <cell r="F1678">
            <v>1.64</v>
          </cell>
          <cell r="G1678">
            <v>24060.127238531248</v>
          </cell>
        </row>
        <row r="1679">
          <cell r="C1679" t="str">
            <v>MR DC MORRELL</v>
          </cell>
          <cell r="D1679" t="str">
            <v>AUDIO VISUAL TECHNICIAN</v>
          </cell>
          <cell r="E1679" t="str">
            <v>GRADE 4</v>
          </cell>
          <cell r="F1679">
            <v>1</v>
          </cell>
          <cell r="G1679">
            <v>24010.917539952003</v>
          </cell>
        </row>
        <row r="1680">
          <cell r="C1680" t="str">
            <v>MRS S BERNHARD</v>
          </cell>
          <cell r="D1680" t="str">
            <v>School Outreach Officer</v>
          </cell>
          <cell r="E1680" t="str">
            <v>GRADE 4</v>
          </cell>
          <cell r="F1680">
            <v>0.83</v>
          </cell>
          <cell r="G1680">
            <v>23746.48021933125</v>
          </cell>
        </row>
        <row r="1681">
          <cell r="C1681" t="str">
            <v>MS N HORTIGUELA LOECHES</v>
          </cell>
          <cell r="D1681" t="str">
            <v>PGT Programmes Administrator</v>
          </cell>
          <cell r="E1681" t="str">
            <v>GRADE 4</v>
          </cell>
          <cell r="F1681">
            <v>0.8</v>
          </cell>
          <cell r="G1681">
            <v>22762.605245456252</v>
          </cell>
        </row>
        <row r="1682">
          <cell r="C1682" t="str">
            <v>MRS M KNUTTON</v>
          </cell>
          <cell r="D1682" t="str">
            <v>PGT Programmes Administrator</v>
          </cell>
          <cell r="E1682" t="str">
            <v>GRADE 4</v>
          </cell>
          <cell r="F1682">
            <v>0.8</v>
          </cell>
          <cell r="G1682">
            <v>22762.605245456252</v>
          </cell>
        </row>
        <row r="1683">
          <cell r="C1683" t="str">
            <v>MRS J COLBERT</v>
          </cell>
          <cell r="D1683" t="str">
            <v>Administrator Supporting CXO</v>
          </cell>
          <cell r="E1683" t="str">
            <v>GRADE 4</v>
          </cell>
          <cell r="F1683">
            <v>0.71</v>
          </cell>
          <cell r="G1683">
            <v>21606.950192897999</v>
          </cell>
        </row>
        <row r="1684">
          <cell r="C1684" t="str">
            <v>MRS CL EVANS</v>
          </cell>
          <cell r="D1684" t="str">
            <v>MIMAS SUPPORT OFFICER (OCS DEV)</v>
          </cell>
          <cell r="E1684" t="str">
            <v>GRADE 4</v>
          </cell>
          <cell r="F1684">
            <v>0.6</v>
          </cell>
          <cell r="G1684">
            <v>21563.92284159375</v>
          </cell>
        </row>
        <row r="1685">
          <cell r="C1685" t="str">
            <v>MRS A GREENHOUGH</v>
          </cell>
          <cell r="D1685" t="str">
            <v>ADVICE CENTRE ADMINISTRATIVE SECRETARY</v>
          </cell>
          <cell r="E1685" t="str">
            <v>GRADE 4</v>
          </cell>
          <cell r="F1685">
            <v>0.65</v>
          </cell>
          <cell r="G1685">
            <v>19715.914590824996</v>
          </cell>
        </row>
        <row r="1686">
          <cell r="C1686" t="str">
            <v>MISS BF MCLAUGHLIN</v>
          </cell>
          <cell r="D1686" t="str">
            <v>ADMISSIONS OFFICER</v>
          </cell>
          <cell r="E1686" t="str">
            <v>GRADE 4</v>
          </cell>
          <cell r="F1686">
            <v>0.62</v>
          </cell>
          <cell r="G1686">
            <v>18824.732661112499</v>
          </cell>
        </row>
        <row r="1687">
          <cell r="C1687" t="str">
            <v>MRS M WAITE</v>
          </cell>
          <cell r="D1687" t="str">
            <v>Postgraduate Administrator</v>
          </cell>
          <cell r="E1687" t="str">
            <v>GRADE 4</v>
          </cell>
          <cell r="F1687">
            <v>0.6</v>
          </cell>
          <cell r="G1687">
            <v>17933.708910656249</v>
          </cell>
        </row>
        <row r="1688">
          <cell r="C1688" t="str">
            <v>MRS J BOARDMAN</v>
          </cell>
          <cell r="D1688" t="str">
            <v>ADMINISTRATIVE SECRETARY</v>
          </cell>
          <cell r="E1688" t="str">
            <v>GRADE 4</v>
          </cell>
          <cell r="F1688">
            <v>0.6</v>
          </cell>
          <cell r="G1688">
            <v>17933.708910656249</v>
          </cell>
        </row>
        <row r="1689">
          <cell r="C1689" t="str">
            <v>MS V ROCHE</v>
          </cell>
          <cell r="D1689" t="str">
            <v>Postgraduate Administrator</v>
          </cell>
          <cell r="E1689" t="str">
            <v>GRADE 4</v>
          </cell>
          <cell r="F1689">
            <v>0.6</v>
          </cell>
          <cell r="G1689">
            <v>17933.708910656249</v>
          </cell>
        </row>
        <row r="1690">
          <cell r="C1690" t="str">
            <v>MS HJ GOMES</v>
          </cell>
          <cell r="D1690" t="str">
            <v>RECRUITMENT AND ADMISSIONS OFFICER</v>
          </cell>
          <cell r="E1690" t="str">
            <v>GRADE 4</v>
          </cell>
          <cell r="F1690">
            <v>0.6</v>
          </cell>
          <cell r="G1690">
            <v>17933.708910656249</v>
          </cell>
        </row>
        <row r="1691">
          <cell r="C1691" t="str">
            <v>MRS J MCNALLY</v>
          </cell>
          <cell r="D1691" t="str">
            <v>EXCHANGE ADMINISTRATOR</v>
          </cell>
          <cell r="E1691" t="str">
            <v>GRADE 4</v>
          </cell>
          <cell r="F1691">
            <v>0.6</v>
          </cell>
          <cell r="G1691">
            <v>17933.708910656249</v>
          </cell>
        </row>
        <row r="1692">
          <cell r="C1692" t="str">
            <v>MRS EL CURRAN</v>
          </cell>
          <cell r="D1692" t="str">
            <v>Admissions Administrator</v>
          </cell>
          <cell r="E1692" t="str">
            <v>GRADE 4</v>
          </cell>
          <cell r="F1692">
            <v>0.6</v>
          </cell>
          <cell r="G1692">
            <v>17933.708910656249</v>
          </cell>
        </row>
        <row r="1693">
          <cell r="C1693" t="str">
            <v>MRS LM TUITE</v>
          </cell>
          <cell r="D1693" t="str">
            <v>Administrative Secretary</v>
          </cell>
          <cell r="E1693" t="str">
            <v>GRADE 4</v>
          </cell>
          <cell r="F1693">
            <v>0.6</v>
          </cell>
          <cell r="G1693">
            <v>17933.708910656249</v>
          </cell>
        </row>
        <row r="1694">
          <cell r="C1694" t="str">
            <v>MS KL MATHERS</v>
          </cell>
          <cell r="D1694" t="str">
            <v>ADMISSIONS OFFICER</v>
          </cell>
          <cell r="E1694" t="str">
            <v>GRADE 4</v>
          </cell>
          <cell r="F1694">
            <v>0.6</v>
          </cell>
          <cell r="G1694">
            <v>17933.708910656249</v>
          </cell>
        </row>
        <row r="1695">
          <cell r="C1695" t="str">
            <v>MRS JM SLATER</v>
          </cell>
          <cell r="D1695" t="str">
            <v>PREMISES ADMIN &amp; SCHOOL SAFETY ADVISER</v>
          </cell>
          <cell r="E1695" t="str">
            <v>GRADE 4</v>
          </cell>
          <cell r="F1695">
            <v>0.68</v>
          </cell>
          <cell r="G1695">
            <v>17858.916360335999</v>
          </cell>
        </row>
        <row r="1696">
          <cell r="C1696" t="str">
            <v>MRS SJ SMITH</v>
          </cell>
          <cell r="D1696" t="str">
            <v>Admissions Administrator</v>
          </cell>
          <cell r="E1696" t="str">
            <v>GRADE 4</v>
          </cell>
          <cell r="F1696">
            <v>0.6</v>
          </cell>
          <cell r="G1696">
            <v>17387.990476593754</v>
          </cell>
        </row>
        <row r="1697">
          <cell r="C1697" t="str">
            <v>MRS GM HALL</v>
          </cell>
          <cell r="D1697" t="str">
            <v>PROGRAMME ADMINISTRATOR</v>
          </cell>
          <cell r="E1697" t="str">
            <v>GRADE 4</v>
          </cell>
          <cell r="F1697">
            <v>0.56999999999999995</v>
          </cell>
          <cell r="G1697">
            <v>17042.685160200002</v>
          </cell>
        </row>
        <row r="1698">
          <cell r="C1698" t="str">
            <v>MRS L LITTLEWOOD</v>
          </cell>
          <cell r="D1698" t="str">
            <v>WIDENING PARTICIPATION OFFICER</v>
          </cell>
          <cell r="E1698" t="str">
            <v>GRADE 4</v>
          </cell>
          <cell r="F1698">
            <v>0.6</v>
          </cell>
          <cell r="G1698">
            <v>16877.071478906251</v>
          </cell>
        </row>
        <row r="1699">
          <cell r="C1699" t="str">
            <v>MR M KARLSSON-JONES</v>
          </cell>
          <cell r="D1699" t="str">
            <v>TEACHING &amp; LEARNING ASSISTANT</v>
          </cell>
          <cell r="E1699" t="str">
            <v>GRADE 4</v>
          </cell>
          <cell r="F1699">
            <v>1.2</v>
          </cell>
          <cell r="G1699">
            <v>16855.48198049625</v>
          </cell>
        </row>
        <row r="1700">
          <cell r="C1700" t="str">
            <v>MS C YONEZAWA</v>
          </cell>
          <cell r="D1700" t="str">
            <v>DEVELOPMENT EXECUTIVE</v>
          </cell>
          <cell r="E1700" t="str">
            <v>GRADE 4</v>
          </cell>
          <cell r="F1700">
            <v>0.5</v>
          </cell>
          <cell r="G1700">
            <v>14814.888515174998</v>
          </cell>
        </row>
        <row r="1701">
          <cell r="C1701" t="str">
            <v>MRS Y SEMMARU</v>
          </cell>
          <cell r="D1701" t="str">
            <v>DEVELOPMENT EXECUTIVE</v>
          </cell>
          <cell r="E1701" t="str">
            <v>GRADE 4</v>
          </cell>
          <cell r="F1701">
            <v>0.5</v>
          </cell>
          <cell r="G1701">
            <v>14814.888515174998</v>
          </cell>
        </row>
        <row r="1702">
          <cell r="C1702" t="str">
            <v>MS F DANIEL</v>
          </cell>
          <cell r="D1702" t="str">
            <v>RESEARCH SUPPORT OFFICER</v>
          </cell>
          <cell r="E1702" t="str">
            <v>GRADE 4</v>
          </cell>
          <cell r="F1702">
            <v>0.5</v>
          </cell>
          <cell r="G1702">
            <v>12757.851143327998</v>
          </cell>
        </row>
        <row r="1703">
          <cell r="C1703" t="str">
            <v>MR KR LUNN</v>
          </cell>
          <cell r="D1703" t="str">
            <v>GM HISTORIC CHARACTERISATION OFFICER</v>
          </cell>
          <cell r="E1703" t="str">
            <v>GRADE 4</v>
          </cell>
          <cell r="F1703">
            <v>0.5</v>
          </cell>
          <cell r="G1703">
            <v>12757.851143327998</v>
          </cell>
        </row>
        <row r="1704">
          <cell r="C1704" t="str">
            <v>MR CR WOOD</v>
          </cell>
          <cell r="D1704" t="str">
            <v>Research Support Officer</v>
          </cell>
          <cell r="E1704" t="str">
            <v>GRADE 4</v>
          </cell>
          <cell r="F1704">
            <v>0.5</v>
          </cell>
          <cell r="G1704">
            <v>11982.341009976</v>
          </cell>
        </row>
        <row r="1705">
          <cell r="C1705" t="str">
            <v>MRS SL ELLIOTT</v>
          </cell>
          <cell r="D1705" t="str">
            <v>FINANCE OFFICER</v>
          </cell>
          <cell r="E1705" t="str">
            <v>GRADE 4</v>
          </cell>
          <cell r="F1705">
            <v>0.4</v>
          </cell>
          <cell r="G1705">
            <v>11695.909940437501</v>
          </cell>
        </row>
        <row r="1706">
          <cell r="C1706" t="str">
            <v>MRS LJ JENKINS</v>
          </cell>
          <cell r="D1706" t="str">
            <v>Administrator</v>
          </cell>
          <cell r="E1706" t="str">
            <v>GRADE 4</v>
          </cell>
          <cell r="F1706">
            <v>0.4</v>
          </cell>
          <cell r="G1706">
            <v>10636.583461331247</v>
          </cell>
        </row>
        <row r="1707">
          <cell r="C1707" t="str">
            <v>MRS RC HILL</v>
          </cell>
          <cell r="D1707" t="str">
            <v>IELTS Administrator</v>
          </cell>
          <cell r="E1707" t="str">
            <v>GRADE 4</v>
          </cell>
          <cell r="F1707">
            <v>0.4</v>
          </cell>
          <cell r="G1707">
            <v>10011.037992719999</v>
          </cell>
        </row>
        <row r="1708">
          <cell r="C1708" t="str">
            <v>MRS KJ COWEY</v>
          </cell>
          <cell r="D1708" t="str">
            <v>UNDERGRADUATE ADMISSIONS OFFICER</v>
          </cell>
          <cell r="E1708" t="str">
            <v>GRADE 4</v>
          </cell>
          <cell r="F1708">
            <v>1</v>
          </cell>
          <cell r="G1708">
            <v>0</v>
          </cell>
        </row>
        <row r="1709">
          <cell r="C1709" t="str">
            <v>MRS C HARMER</v>
          </cell>
          <cell r="D1709" t="str">
            <v>UNDERGRADUATE ADMINISTRATOR</v>
          </cell>
          <cell r="E1709" t="str">
            <v>GRADE 4</v>
          </cell>
          <cell r="F1709">
            <v>0.6</v>
          </cell>
          <cell r="G1709">
            <v>0</v>
          </cell>
        </row>
        <row r="1710">
          <cell r="C1710" t="str">
            <v>MR DA ELLAMS</v>
          </cell>
          <cell r="D1710" t="str">
            <v>HEAD PORTER</v>
          </cell>
          <cell r="E1710" t="str">
            <v>GRADE 3</v>
          </cell>
          <cell r="F1710">
            <v>1</v>
          </cell>
          <cell r="G1710">
            <v>34923.686381718755</v>
          </cell>
        </row>
        <row r="1711">
          <cell r="C1711" t="str">
            <v>MS A ASPDEN</v>
          </cell>
          <cell r="D1711" t="str">
            <v>UNDERGRADUATE SUPPORT OFFICER</v>
          </cell>
          <cell r="E1711" t="str">
            <v>GRADE 3</v>
          </cell>
          <cell r="F1711">
            <v>1</v>
          </cell>
          <cell r="G1711">
            <v>27486.448108162498</v>
          </cell>
        </row>
        <row r="1712">
          <cell r="C1712" t="str">
            <v>MISS O HLADYK</v>
          </cell>
          <cell r="D1712" t="str">
            <v>PROGRAMME ASSISTANT HK &amp; SINGAPORE PROG</v>
          </cell>
          <cell r="E1712" t="str">
            <v>GRADE 3</v>
          </cell>
          <cell r="F1712">
            <v>1</v>
          </cell>
          <cell r="G1712">
            <v>26432.141544899998</v>
          </cell>
        </row>
        <row r="1713">
          <cell r="C1713" t="str">
            <v>MS B JULIEN</v>
          </cell>
          <cell r="D1713" t="str">
            <v>SECRETARY (BA ECON)</v>
          </cell>
          <cell r="E1713" t="str">
            <v>GRADE 3</v>
          </cell>
          <cell r="F1713">
            <v>1</v>
          </cell>
          <cell r="G1713">
            <v>26254.070338649999</v>
          </cell>
        </row>
        <row r="1714">
          <cell r="C1714" t="str">
            <v>MR PJ LEEMING</v>
          </cell>
          <cell r="D1714" t="str">
            <v>ARCHAEOLOGICAL ASSISTANT</v>
          </cell>
          <cell r="E1714" t="str">
            <v>GRADE 3</v>
          </cell>
          <cell r="F1714">
            <v>1</v>
          </cell>
          <cell r="G1714">
            <v>26254.070338649999</v>
          </cell>
        </row>
        <row r="1715">
          <cell r="C1715" t="str">
            <v>DR S PALANISWAMY</v>
          </cell>
          <cell r="D1715" t="str">
            <v>Project Administrator</v>
          </cell>
          <cell r="E1715" t="str">
            <v>GRADE 3</v>
          </cell>
          <cell r="F1715">
            <v>2</v>
          </cell>
          <cell r="G1715">
            <v>26149.67521359375</v>
          </cell>
        </row>
        <row r="1716">
          <cell r="C1716" t="str">
            <v>MISS M CAULFIELD</v>
          </cell>
          <cell r="D1716" t="str">
            <v>Finance Assistant</v>
          </cell>
          <cell r="E1716" t="str">
            <v>GRADE 3</v>
          </cell>
          <cell r="F1716">
            <v>1</v>
          </cell>
          <cell r="G1716">
            <v>26122.649006718751</v>
          </cell>
        </row>
        <row r="1717">
          <cell r="C1717" t="str">
            <v>MR J COCHRANE</v>
          </cell>
          <cell r="D1717" t="str">
            <v>REPROGRAPHICS TECHNICIAN</v>
          </cell>
          <cell r="E1717" t="str">
            <v>GRADE 3</v>
          </cell>
          <cell r="F1717">
            <v>1</v>
          </cell>
          <cell r="G1717">
            <v>26122.649006718751</v>
          </cell>
        </row>
        <row r="1718">
          <cell r="C1718" t="str">
            <v>MRS L DALY</v>
          </cell>
          <cell r="D1718" t="str">
            <v>Resources Coordinator</v>
          </cell>
          <cell r="E1718" t="str">
            <v>GRADE 3</v>
          </cell>
          <cell r="F1718">
            <v>1</v>
          </cell>
          <cell r="G1718">
            <v>26122.649006718751</v>
          </cell>
        </row>
        <row r="1719">
          <cell r="C1719" t="str">
            <v>MISS L GILCHRIST</v>
          </cell>
          <cell r="D1719" t="str">
            <v>DIVISIONAL ASSISTANT</v>
          </cell>
          <cell r="E1719" t="str">
            <v>GRADE 3</v>
          </cell>
          <cell r="F1719">
            <v>1</v>
          </cell>
          <cell r="G1719">
            <v>26122.649006718751</v>
          </cell>
        </row>
        <row r="1720">
          <cell r="C1720" t="str">
            <v>MRS JA SMITH</v>
          </cell>
          <cell r="D1720" t="str">
            <v>Postgraduate Admissions Administrator</v>
          </cell>
          <cell r="E1720" t="str">
            <v>GRADE 3</v>
          </cell>
          <cell r="F1720">
            <v>1</v>
          </cell>
          <cell r="G1720">
            <v>26122.649006718751</v>
          </cell>
        </row>
        <row r="1721">
          <cell r="C1721" t="str">
            <v>MISS L ELPHICK</v>
          </cell>
          <cell r="D1721" t="str">
            <v>FINANCE ASSISTANT</v>
          </cell>
          <cell r="E1721" t="str">
            <v>GRADE 3</v>
          </cell>
          <cell r="F1721">
            <v>1</v>
          </cell>
          <cell r="G1721">
            <v>26122.649006718751</v>
          </cell>
        </row>
        <row r="1722">
          <cell r="C1722" t="str">
            <v>MISS RJ SINNOTT</v>
          </cell>
          <cell r="D1722" t="str">
            <v>PROGRAMME SUPPORT OFFICER (ACADEMIC SUPP</v>
          </cell>
          <cell r="E1722" t="str">
            <v>GRADE 3</v>
          </cell>
          <cell r="F1722">
            <v>1</v>
          </cell>
          <cell r="G1722">
            <v>26122.649006718751</v>
          </cell>
        </row>
        <row r="1723">
          <cell r="C1723" t="str">
            <v>MR D HUTTON</v>
          </cell>
          <cell r="D1723" t="str">
            <v>PREMISES SUPERVISOR</v>
          </cell>
          <cell r="E1723" t="str">
            <v>GRADE 3</v>
          </cell>
          <cell r="F1723">
            <v>1</v>
          </cell>
          <cell r="G1723">
            <v>26122.649006718751</v>
          </cell>
        </row>
        <row r="1724">
          <cell r="C1724" t="str">
            <v>MR J YARWOOD</v>
          </cell>
          <cell r="D1724" t="str">
            <v>LABORATORY TECHNICIAN</v>
          </cell>
          <cell r="E1724" t="str">
            <v>GRADE 3</v>
          </cell>
          <cell r="F1724">
            <v>1</v>
          </cell>
          <cell r="G1724">
            <v>26122.649006718751</v>
          </cell>
        </row>
        <row r="1725">
          <cell r="C1725" t="str">
            <v>MS E JONES</v>
          </cell>
          <cell r="D1725" t="str">
            <v>PROGRAMMES SECRETARY</v>
          </cell>
          <cell r="E1725" t="str">
            <v>GRADE 3</v>
          </cell>
          <cell r="F1725">
            <v>1</v>
          </cell>
          <cell r="G1725">
            <v>26122.649006718751</v>
          </cell>
        </row>
        <row r="1726">
          <cell r="C1726" t="str">
            <v>MR SP CUMMINS</v>
          </cell>
          <cell r="D1726" t="str">
            <v>TAUGHT PROGRAMMES ADMINISTRATOR (UG)</v>
          </cell>
          <cell r="E1726" t="str">
            <v>GRADE 3</v>
          </cell>
          <cell r="F1726">
            <v>1</v>
          </cell>
          <cell r="G1726">
            <v>26122.649006718751</v>
          </cell>
        </row>
        <row r="1727">
          <cell r="C1727" t="str">
            <v>MR SW SMITH</v>
          </cell>
          <cell r="D1727" t="str">
            <v>REPROGRAPHICS/AV ASSISTANT</v>
          </cell>
          <cell r="E1727" t="str">
            <v>GRADE 3</v>
          </cell>
          <cell r="F1727">
            <v>1</v>
          </cell>
          <cell r="G1727">
            <v>26122.649006718751</v>
          </cell>
        </row>
        <row r="1728">
          <cell r="C1728" t="str">
            <v>MISS GR WOODWARD</v>
          </cell>
          <cell r="D1728" t="str">
            <v>UNDERGRADUATE SUPPORT OFFICER</v>
          </cell>
          <cell r="E1728" t="str">
            <v>GRADE 3</v>
          </cell>
          <cell r="F1728">
            <v>1</v>
          </cell>
          <cell r="G1728">
            <v>26122.649006718751</v>
          </cell>
        </row>
        <row r="1729">
          <cell r="C1729" t="str">
            <v>MS G WORRALL</v>
          </cell>
          <cell r="D1729" t="str">
            <v>UNDERGRADUATE SUPPORT OFFICER</v>
          </cell>
          <cell r="E1729" t="str">
            <v>GRADE 3</v>
          </cell>
          <cell r="F1729">
            <v>1</v>
          </cell>
          <cell r="G1729">
            <v>26122.649006718751</v>
          </cell>
        </row>
        <row r="1730">
          <cell r="C1730" t="str">
            <v>MISS L FERNANDEZ SANCHEZ</v>
          </cell>
          <cell r="D1730" t="str">
            <v>RECRUITMENT AND ADMISSIONS ASSISTANT</v>
          </cell>
          <cell r="E1730" t="str">
            <v>GRADE 3</v>
          </cell>
          <cell r="F1730">
            <v>1</v>
          </cell>
          <cell r="G1730">
            <v>26122.649006718751</v>
          </cell>
        </row>
        <row r="1731">
          <cell r="C1731" t="str">
            <v>MR M RUPPLI</v>
          </cell>
          <cell r="D1731" t="str">
            <v>Admissions Administration Assistant</v>
          </cell>
          <cell r="E1731" t="str">
            <v>GRADE 3</v>
          </cell>
          <cell r="F1731">
            <v>1</v>
          </cell>
          <cell r="G1731">
            <v>26122.649006718751</v>
          </cell>
        </row>
        <row r="1732">
          <cell r="C1732" t="str">
            <v>MRS LM MCMAHON</v>
          </cell>
          <cell r="D1732" t="str">
            <v>COORDINATOR</v>
          </cell>
          <cell r="E1732" t="str">
            <v>GRADE 3</v>
          </cell>
          <cell r="F1732">
            <v>1</v>
          </cell>
          <cell r="G1732">
            <v>26122.649006718751</v>
          </cell>
        </row>
        <row r="1733">
          <cell r="C1733" t="str">
            <v>MS ZA WOODEND</v>
          </cell>
          <cell r="D1733" t="str">
            <v>Postgraduate Admissions Administrator</v>
          </cell>
          <cell r="E1733" t="str">
            <v>GRADE 3</v>
          </cell>
          <cell r="F1733">
            <v>1</v>
          </cell>
          <cell r="G1733">
            <v>26122.649006718751</v>
          </cell>
        </row>
        <row r="1734">
          <cell r="C1734" t="str">
            <v>MR MJ CHESLETT</v>
          </cell>
          <cell r="D1734" t="str">
            <v>PROGRAMME ADMINISTRATOR</v>
          </cell>
          <cell r="E1734" t="str">
            <v>GRADE 3</v>
          </cell>
          <cell r="F1734">
            <v>1</v>
          </cell>
          <cell r="G1734">
            <v>26122.649006718751</v>
          </cell>
        </row>
        <row r="1735">
          <cell r="C1735" t="str">
            <v>MISS EJ MOORES</v>
          </cell>
          <cell r="D1735" t="str">
            <v>PROGRAMME ADMINISTRATOR</v>
          </cell>
          <cell r="E1735" t="str">
            <v>GRADE 3</v>
          </cell>
          <cell r="F1735">
            <v>1</v>
          </cell>
          <cell r="G1735">
            <v>26122.649006718751</v>
          </cell>
        </row>
        <row r="1736">
          <cell r="C1736" t="str">
            <v>MS IK SINGLETON</v>
          </cell>
          <cell r="D1736" t="str">
            <v>RECRUITMENT &amp; ADMISSIONS ASSISTANT</v>
          </cell>
          <cell r="E1736" t="str">
            <v>GRADE 3</v>
          </cell>
          <cell r="F1736">
            <v>1</v>
          </cell>
          <cell r="G1736">
            <v>26122.649006718751</v>
          </cell>
        </row>
        <row r="1737">
          <cell r="C1737" t="str">
            <v>MRS OS AWOSANYA</v>
          </cell>
          <cell r="D1737" t="str">
            <v>RESEARCH CENTRE SECRETARY (CRESC)</v>
          </cell>
          <cell r="E1737" t="str">
            <v>GRADE 3</v>
          </cell>
          <cell r="F1737">
            <v>1</v>
          </cell>
          <cell r="G1737">
            <v>26122.649006718751</v>
          </cell>
        </row>
        <row r="1738">
          <cell r="C1738" t="str">
            <v>MR GJ MARTIN</v>
          </cell>
          <cell r="D1738" t="str">
            <v>Finance Assistant</v>
          </cell>
          <cell r="E1738" t="str">
            <v>GRADE 3</v>
          </cell>
          <cell r="F1738">
            <v>1</v>
          </cell>
          <cell r="G1738">
            <v>26122.649006718751</v>
          </cell>
        </row>
        <row r="1739">
          <cell r="C1739" t="str">
            <v>MR B PITMAN</v>
          </cell>
          <cell r="D1739" t="str">
            <v>Programme Assistant</v>
          </cell>
          <cell r="E1739" t="str">
            <v>GRADE 3</v>
          </cell>
          <cell r="F1739">
            <v>1</v>
          </cell>
          <cell r="G1739">
            <v>26122.649006718751</v>
          </cell>
        </row>
        <row r="1740">
          <cell r="C1740" t="str">
            <v>MISS M HUKELOVA</v>
          </cell>
          <cell r="D1740" t="str">
            <v>UG SUPPORT OFFICER</v>
          </cell>
          <cell r="E1740" t="str">
            <v>GRADE 3</v>
          </cell>
          <cell r="F1740">
            <v>1</v>
          </cell>
          <cell r="G1740">
            <v>26122.649006718751</v>
          </cell>
        </row>
        <row r="1741">
          <cell r="C1741" t="str">
            <v>MISS DT CAUCHIE</v>
          </cell>
          <cell r="D1741" t="str">
            <v>TAUGHT PROGRAMMES ASST/SNR RECEPTIONIST</v>
          </cell>
          <cell r="E1741" t="str">
            <v>GRADE 3</v>
          </cell>
          <cell r="F1741">
            <v>1</v>
          </cell>
          <cell r="G1741">
            <v>26122.649006718751</v>
          </cell>
        </row>
        <row r="1742">
          <cell r="C1742" t="str">
            <v>MR I RAFIQ</v>
          </cell>
          <cell r="D1742" t="str">
            <v>FINANCE ASSISTANT</v>
          </cell>
          <cell r="E1742" t="str">
            <v>GRADE 3</v>
          </cell>
          <cell r="F1742">
            <v>1</v>
          </cell>
          <cell r="G1742">
            <v>26122.649006718751</v>
          </cell>
        </row>
        <row r="1743">
          <cell r="C1743" t="str">
            <v>MR PT JACOBS</v>
          </cell>
          <cell r="D1743" t="str">
            <v>PROGRAMME ADMINISTRATOR</v>
          </cell>
          <cell r="E1743" t="str">
            <v>GRADE 3</v>
          </cell>
          <cell r="F1743">
            <v>1</v>
          </cell>
          <cell r="G1743">
            <v>26122.649006718751</v>
          </cell>
        </row>
        <row r="1744">
          <cell r="C1744" t="str">
            <v>MISS K SHAW</v>
          </cell>
          <cell r="D1744" t="str">
            <v>TAUGHT PROGRAMMES ADMINISTRATOR (UG ASS)</v>
          </cell>
          <cell r="E1744" t="str">
            <v>GRADE 3</v>
          </cell>
          <cell r="F1744">
            <v>1</v>
          </cell>
          <cell r="G1744">
            <v>26122.649006718751</v>
          </cell>
        </row>
        <row r="1745">
          <cell r="C1745" t="str">
            <v>MISS Z PURVES</v>
          </cell>
          <cell r="D1745" t="str">
            <v>POSTGRADUATE SUPPORT OFFICER</v>
          </cell>
          <cell r="E1745" t="str">
            <v>GRADE 3</v>
          </cell>
          <cell r="F1745">
            <v>1</v>
          </cell>
          <cell r="G1745">
            <v>26122.649006718751</v>
          </cell>
        </row>
        <row r="1746">
          <cell r="C1746" t="str">
            <v>MISS EF BARKER</v>
          </cell>
          <cell r="D1746" t="str">
            <v>SECRETARY</v>
          </cell>
          <cell r="E1746" t="str">
            <v>GRADE 3</v>
          </cell>
          <cell r="F1746">
            <v>1</v>
          </cell>
          <cell r="G1746">
            <v>26122.649006718751</v>
          </cell>
        </row>
        <row r="1747">
          <cell r="C1747" t="str">
            <v>MR C MOSELEY</v>
          </cell>
          <cell r="D1747" t="str">
            <v>UG Support &amp; Residence Abroad Officer</v>
          </cell>
          <cell r="E1747" t="str">
            <v>GRADE 3</v>
          </cell>
          <cell r="F1747">
            <v>1</v>
          </cell>
          <cell r="G1747">
            <v>26122.649006718751</v>
          </cell>
        </row>
        <row r="1748">
          <cell r="C1748" t="str">
            <v>MISS KL MORRIS</v>
          </cell>
          <cell r="D1748" t="str">
            <v>TAUGHT PROGRAMMES ADMINISTRATOR (UG PGM)</v>
          </cell>
          <cell r="E1748" t="str">
            <v>GRADE 3</v>
          </cell>
          <cell r="F1748">
            <v>1</v>
          </cell>
          <cell r="G1748">
            <v>26122.649006718751</v>
          </cell>
        </row>
        <row r="1749">
          <cell r="C1749" t="str">
            <v>MR MJ WARD</v>
          </cell>
          <cell r="D1749" t="str">
            <v>PROGRAMMES COORDINATOR</v>
          </cell>
          <cell r="E1749" t="str">
            <v>GRADE 3</v>
          </cell>
          <cell r="F1749">
            <v>1</v>
          </cell>
          <cell r="G1749">
            <v>26122.649006718751</v>
          </cell>
        </row>
        <row r="1750">
          <cell r="C1750" t="str">
            <v>MR A MORRISON</v>
          </cell>
          <cell r="D1750" t="str">
            <v>Finance Assistant</v>
          </cell>
          <cell r="E1750" t="str">
            <v>GRADE 3</v>
          </cell>
          <cell r="F1750">
            <v>1</v>
          </cell>
          <cell r="G1750">
            <v>26122.649006718751</v>
          </cell>
        </row>
        <row r="1751">
          <cell r="C1751" t="str">
            <v>MISS LJ STIRRUP</v>
          </cell>
          <cell r="D1751" t="str">
            <v>Research Support Administrator</v>
          </cell>
          <cell r="E1751" t="str">
            <v>GRADE 3</v>
          </cell>
          <cell r="F1751">
            <v>1</v>
          </cell>
          <cell r="G1751">
            <v>26122.649006718751</v>
          </cell>
        </row>
        <row r="1752">
          <cell r="C1752" t="str">
            <v>MS J CHISNALL</v>
          </cell>
          <cell r="D1752" t="str">
            <v>Programme Administrator</v>
          </cell>
          <cell r="E1752" t="str">
            <v>GRADE 3</v>
          </cell>
          <cell r="F1752">
            <v>2</v>
          </cell>
          <cell r="G1752">
            <v>25728.385010925002</v>
          </cell>
        </row>
        <row r="1753">
          <cell r="C1753" t="str">
            <v>MS TY ALI</v>
          </cell>
          <cell r="D1753" t="str">
            <v>FINANCE OFFICER</v>
          </cell>
          <cell r="E1753" t="str">
            <v>GRADE 3</v>
          </cell>
          <cell r="F1753">
            <v>1</v>
          </cell>
          <cell r="G1753">
            <v>25639.903322099999</v>
          </cell>
        </row>
        <row r="1754">
          <cell r="C1754" t="str">
            <v>MR DL CHUNG</v>
          </cell>
          <cell r="D1754" t="str">
            <v>RECRUITMENT &amp; ADMISSIONS ASSISTANT</v>
          </cell>
          <cell r="E1754" t="str">
            <v>GRADE 3</v>
          </cell>
          <cell r="F1754">
            <v>1</v>
          </cell>
          <cell r="G1754">
            <v>25639.903322099999</v>
          </cell>
        </row>
        <row r="1755">
          <cell r="C1755" t="str">
            <v>MR JP MULDOON</v>
          </cell>
          <cell r="D1755" t="str">
            <v>TAUGHT PROGRAMMES ADMINISTRATOR</v>
          </cell>
          <cell r="E1755" t="str">
            <v>GRADE 3</v>
          </cell>
          <cell r="F1755">
            <v>1</v>
          </cell>
          <cell r="G1755">
            <v>25406.954966718749</v>
          </cell>
        </row>
        <row r="1756">
          <cell r="C1756" t="str">
            <v>MRS A CROSS</v>
          </cell>
          <cell r="D1756" t="str">
            <v>Programme Assistant</v>
          </cell>
          <cell r="E1756" t="str">
            <v>GRADE 3</v>
          </cell>
          <cell r="F1756">
            <v>1</v>
          </cell>
          <cell r="G1756">
            <v>25348.836085143754</v>
          </cell>
        </row>
        <row r="1757">
          <cell r="C1757" t="str">
            <v>MISS LJ ARMITAGE</v>
          </cell>
          <cell r="D1757" t="str">
            <v>Finance Assistant</v>
          </cell>
          <cell r="E1757" t="str">
            <v>GRADE 3</v>
          </cell>
          <cell r="F1757">
            <v>1</v>
          </cell>
          <cell r="G1757">
            <v>25348.836085143754</v>
          </cell>
        </row>
        <row r="1758">
          <cell r="C1758" t="str">
            <v>MS H HOLUBEK</v>
          </cell>
          <cell r="D1758" t="str">
            <v>Project and Graduation Officer</v>
          </cell>
          <cell r="E1758" t="str">
            <v>GRADE 3</v>
          </cell>
          <cell r="F1758">
            <v>1</v>
          </cell>
          <cell r="G1758">
            <v>25348.836085143754</v>
          </cell>
        </row>
        <row r="1759">
          <cell r="C1759" t="str">
            <v>MRS JL ADDIS</v>
          </cell>
          <cell r="D1759" t="str">
            <v>Undergraduate Support Officer</v>
          </cell>
          <cell r="E1759" t="str">
            <v>GRADE 3</v>
          </cell>
          <cell r="F1759">
            <v>1</v>
          </cell>
          <cell r="G1759">
            <v>25348.836085143754</v>
          </cell>
        </row>
        <row r="1760">
          <cell r="C1760" t="str">
            <v>MISS V BEAL</v>
          </cell>
          <cell r="D1760" t="str">
            <v>Programme Assistant</v>
          </cell>
          <cell r="E1760" t="str">
            <v>GRADE 3</v>
          </cell>
          <cell r="F1760">
            <v>1</v>
          </cell>
          <cell r="G1760">
            <v>25348.836085143754</v>
          </cell>
        </row>
        <row r="1761">
          <cell r="C1761" t="str">
            <v>MISS N HAMID</v>
          </cell>
          <cell r="D1761" t="str">
            <v>Programme Assistant</v>
          </cell>
          <cell r="E1761" t="str">
            <v>GRADE 3</v>
          </cell>
          <cell r="F1761">
            <v>1</v>
          </cell>
          <cell r="G1761">
            <v>25348.836085143754</v>
          </cell>
        </row>
        <row r="1762">
          <cell r="C1762" t="str">
            <v>MRS J PLATT</v>
          </cell>
          <cell r="D1762" t="str">
            <v>Receptionist /Clerical Assistant</v>
          </cell>
          <cell r="E1762" t="str">
            <v>GRADE 3</v>
          </cell>
          <cell r="F1762">
            <v>1</v>
          </cell>
          <cell r="G1762">
            <v>25348.836085143754</v>
          </cell>
        </row>
        <row r="1763">
          <cell r="C1763" t="str">
            <v>MRS AM HOWARTH</v>
          </cell>
          <cell r="D1763" t="str">
            <v>ADMINISTRATIVE SECRETARY</v>
          </cell>
          <cell r="E1763" t="str">
            <v>GRADE 3</v>
          </cell>
          <cell r="F1763">
            <v>2</v>
          </cell>
          <cell r="G1763">
            <v>25342.96100671875</v>
          </cell>
        </row>
        <row r="1764">
          <cell r="C1764" t="str">
            <v>MISS JA MATTHEWS</v>
          </cell>
          <cell r="D1764" t="str">
            <v>ADMINISTRATIVE ASSISTANT</v>
          </cell>
          <cell r="E1764" t="str">
            <v>GRADE 3</v>
          </cell>
          <cell r="F1764">
            <v>2</v>
          </cell>
          <cell r="G1764">
            <v>25342.96100671875</v>
          </cell>
        </row>
        <row r="1765">
          <cell r="C1765" t="str">
            <v>MS V SMITH</v>
          </cell>
          <cell r="D1765" t="str">
            <v>ADMINISTRATOR (CCSR)</v>
          </cell>
          <cell r="E1765" t="str">
            <v>GRADE 3</v>
          </cell>
          <cell r="F1765">
            <v>3</v>
          </cell>
          <cell r="G1765">
            <v>25334.121015131248</v>
          </cell>
        </row>
        <row r="1766">
          <cell r="C1766" t="str">
            <v>MRS JK WHITTINGHAM-DOWD</v>
          </cell>
          <cell r="D1766" t="str">
            <v>Teacher Educ Admin Assistant</v>
          </cell>
          <cell r="E1766" t="str">
            <v>GRADE 3</v>
          </cell>
          <cell r="F1766">
            <v>3</v>
          </cell>
          <cell r="G1766">
            <v>25145.829008821875</v>
          </cell>
        </row>
        <row r="1767">
          <cell r="C1767" t="str">
            <v>MR MI MALONEY</v>
          </cell>
          <cell r="D1767" t="str">
            <v>SCHOOL ASSISTANT</v>
          </cell>
          <cell r="E1767" t="str">
            <v>GRADE 3</v>
          </cell>
          <cell r="F1767">
            <v>1</v>
          </cell>
          <cell r="G1767">
            <v>25021.693046718752</v>
          </cell>
        </row>
        <row r="1768">
          <cell r="C1768" t="str">
            <v>MISS JL GANDY</v>
          </cell>
          <cell r="D1768" t="str">
            <v>UNDERGRADUATE ASSISTANT</v>
          </cell>
          <cell r="E1768" t="str">
            <v>GRADE 3</v>
          </cell>
          <cell r="F1768">
            <v>1</v>
          </cell>
          <cell r="G1768">
            <v>24733.376726855997</v>
          </cell>
        </row>
        <row r="1769">
          <cell r="C1769" t="str">
            <v>MR R HOARE</v>
          </cell>
          <cell r="D1769" t="str">
            <v>Programme Assistant</v>
          </cell>
          <cell r="E1769" t="str">
            <v>GRADE 3</v>
          </cell>
          <cell r="F1769">
            <v>1</v>
          </cell>
          <cell r="G1769">
            <v>24633.142045143752</v>
          </cell>
        </row>
        <row r="1770">
          <cell r="C1770" t="str">
            <v>MISS X ZHANG</v>
          </cell>
          <cell r="D1770" t="str">
            <v>ADMINISTRATIVE ASSISTANT</v>
          </cell>
          <cell r="E1770" t="str">
            <v>GRADE 3</v>
          </cell>
          <cell r="F1770">
            <v>1</v>
          </cell>
          <cell r="G1770">
            <v>24628.608963648003</v>
          </cell>
        </row>
        <row r="1771">
          <cell r="C1771" t="str">
            <v>MISS RH ALLEN</v>
          </cell>
          <cell r="D1771" t="str">
            <v>Programme Assistant</v>
          </cell>
          <cell r="E1771" t="str">
            <v>GRADE 3</v>
          </cell>
          <cell r="F1771">
            <v>1</v>
          </cell>
          <cell r="G1771">
            <v>24609.348062174999</v>
          </cell>
        </row>
        <row r="1772">
          <cell r="C1772" t="str">
            <v>MISS F RATCLIFFE</v>
          </cell>
          <cell r="D1772" t="str">
            <v>Project and Graduation Officer</v>
          </cell>
          <cell r="E1772" t="str">
            <v>GRADE 3</v>
          </cell>
          <cell r="F1772">
            <v>1</v>
          </cell>
          <cell r="G1772">
            <v>24609.348062174999</v>
          </cell>
        </row>
        <row r="1773">
          <cell r="C1773" t="str">
            <v>MRS Z DAY</v>
          </cell>
          <cell r="D1773" t="str">
            <v>System Support Administrator</v>
          </cell>
          <cell r="E1773" t="str">
            <v>GRADE 3</v>
          </cell>
          <cell r="F1773">
            <v>1</v>
          </cell>
          <cell r="G1773">
            <v>24609.348062174999</v>
          </cell>
        </row>
        <row r="1774">
          <cell r="C1774" t="str">
            <v>MR G HOLLAND</v>
          </cell>
          <cell r="D1774" t="str">
            <v>Finance Assistant</v>
          </cell>
          <cell r="E1774" t="str">
            <v>GRADE 3</v>
          </cell>
          <cell r="F1774">
            <v>1</v>
          </cell>
          <cell r="G1774">
            <v>24609.348062174999</v>
          </cell>
        </row>
        <row r="1775">
          <cell r="C1775" t="str">
            <v>MISS D WEST</v>
          </cell>
          <cell r="D1775" t="str">
            <v>Undergraduate Support Officer (German)</v>
          </cell>
          <cell r="E1775" t="str">
            <v>GRADE 3</v>
          </cell>
          <cell r="F1775">
            <v>1</v>
          </cell>
          <cell r="G1775">
            <v>24609.348062174999</v>
          </cell>
        </row>
        <row r="1776">
          <cell r="C1776" t="str">
            <v>MR SL JONES</v>
          </cell>
          <cell r="D1776" t="str">
            <v>Taught Programmes UndergradAdministrator</v>
          </cell>
          <cell r="E1776" t="str">
            <v>GRADE 3</v>
          </cell>
          <cell r="F1776">
            <v>1</v>
          </cell>
          <cell r="G1776">
            <v>24609.348062174999</v>
          </cell>
        </row>
        <row r="1777">
          <cell r="C1777" t="str">
            <v>MRS MJ PLATT</v>
          </cell>
          <cell r="D1777" t="str">
            <v>ADMINISTRATIVE SECRETARY</v>
          </cell>
          <cell r="E1777" t="str">
            <v>GRADE 3</v>
          </cell>
          <cell r="F1777">
            <v>0.8</v>
          </cell>
          <cell r="G1777">
            <v>24171.507880875</v>
          </cell>
        </row>
        <row r="1778">
          <cell r="C1778" t="str">
            <v>MRS J HORRICKS</v>
          </cell>
          <cell r="D1778" t="str">
            <v>PERSONAL ASSISTANT TO HEAD OF SCHOOL</v>
          </cell>
          <cell r="E1778" t="str">
            <v>GRADE 3</v>
          </cell>
          <cell r="F1778">
            <v>0.8</v>
          </cell>
          <cell r="G1778">
            <v>24171.507880875</v>
          </cell>
        </row>
        <row r="1779">
          <cell r="C1779" t="str">
            <v>MR MOF ALI</v>
          </cell>
          <cell r="D1779" t="str">
            <v>Receptionist/Clerical Officer</v>
          </cell>
          <cell r="E1779" t="str">
            <v>GRADE 3</v>
          </cell>
          <cell r="F1779">
            <v>2</v>
          </cell>
          <cell r="G1779">
            <v>23865.176460451876</v>
          </cell>
        </row>
        <row r="1780">
          <cell r="C1780" t="str">
            <v>MISS K BETHELL</v>
          </cell>
          <cell r="D1780" t="str">
            <v>Research Administrative Assistant</v>
          </cell>
          <cell r="E1780" t="str">
            <v>GRADE 3</v>
          </cell>
          <cell r="F1780">
            <v>2</v>
          </cell>
          <cell r="G1780">
            <v>23829.660062174997</v>
          </cell>
        </row>
        <row r="1781">
          <cell r="C1781" t="str">
            <v>MS JA OCALLAGHAN</v>
          </cell>
          <cell r="D1781" t="str">
            <v>ADMINISTRATOR (SOSS)</v>
          </cell>
          <cell r="E1781" t="str">
            <v>GRADE 3</v>
          </cell>
          <cell r="F1781">
            <v>1</v>
          </cell>
          <cell r="G1781">
            <v>22716.3373842</v>
          </cell>
        </row>
        <row r="1782">
          <cell r="C1782" t="str">
            <v>MISS ND ALLARD</v>
          </cell>
          <cell r="D1782" t="str">
            <v>RECRUITMENT AND ADMISSIONS ASSISTANT</v>
          </cell>
          <cell r="E1782" t="str">
            <v>GRADE 3</v>
          </cell>
          <cell r="F1782">
            <v>1</v>
          </cell>
          <cell r="G1782">
            <v>22716.3373842</v>
          </cell>
        </row>
        <row r="1783">
          <cell r="C1783" t="str">
            <v>MISS J SIMMONS</v>
          </cell>
          <cell r="D1783" t="str">
            <v>Receptionist/Clerical Officer</v>
          </cell>
          <cell r="E1783" t="str">
            <v>GRADE 3</v>
          </cell>
          <cell r="F1783">
            <v>1</v>
          </cell>
          <cell r="G1783">
            <v>22716.3373842</v>
          </cell>
        </row>
        <row r="1784">
          <cell r="C1784" t="str">
            <v>MISS KS HAWKSWORTH</v>
          </cell>
          <cell r="D1784" t="str">
            <v>MARKETING ASSISTANT</v>
          </cell>
          <cell r="E1784" t="str">
            <v>GRADE 3</v>
          </cell>
          <cell r="F1784">
            <v>1</v>
          </cell>
          <cell r="G1784">
            <v>22716.3373842</v>
          </cell>
        </row>
        <row r="1785">
          <cell r="C1785" t="str">
            <v>MISS L ENGLAND</v>
          </cell>
          <cell r="D1785" t="str">
            <v>DIVISIONAL ASSISTANT</v>
          </cell>
          <cell r="E1785" t="str">
            <v>GRADE 3</v>
          </cell>
          <cell r="F1785">
            <v>1</v>
          </cell>
          <cell r="G1785">
            <v>22716.3373842</v>
          </cell>
        </row>
        <row r="1786">
          <cell r="C1786" t="str">
            <v>MR AD LEE</v>
          </cell>
          <cell r="D1786" t="str">
            <v>TAUGHT PROGRAMMES ADMINISTRATOR (UG)</v>
          </cell>
          <cell r="E1786" t="str">
            <v>GRADE 3</v>
          </cell>
          <cell r="F1786">
            <v>1</v>
          </cell>
          <cell r="G1786">
            <v>22716.3373842</v>
          </cell>
        </row>
        <row r="1787">
          <cell r="C1787" t="str">
            <v>MISS RM CORRIGAN</v>
          </cell>
          <cell r="D1787" t="str">
            <v>UNDERGRADUATE SUPPORT OFFICER</v>
          </cell>
          <cell r="E1787" t="str">
            <v>GRADE 3</v>
          </cell>
          <cell r="F1787">
            <v>1</v>
          </cell>
          <cell r="G1787">
            <v>22716.3373842</v>
          </cell>
        </row>
        <row r="1788">
          <cell r="C1788" t="str">
            <v>MR PJ SPENCER</v>
          </cell>
          <cell r="D1788" t="str">
            <v>ADMINISTRATIVE SECRETARY (UG EXAMS)</v>
          </cell>
          <cell r="E1788" t="str">
            <v>GRADE 3</v>
          </cell>
          <cell r="F1788">
            <v>1</v>
          </cell>
          <cell r="G1788">
            <v>22716.3373842</v>
          </cell>
        </row>
        <row r="1789">
          <cell r="C1789" t="str">
            <v>MISS K FRANKLAND</v>
          </cell>
          <cell r="D1789" t="str">
            <v>PROGRAMME ADMINISTRATOR</v>
          </cell>
          <cell r="E1789" t="str">
            <v>GRADE 3</v>
          </cell>
          <cell r="F1789">
            <v>1</v>
          </cell>
          <cell r="G1789">
            <v>22716.3373842</v>
          </cell>
        </row>
        <row r="1790">
          <cell r="C1790" t="str">
            <v>MISS K LEATHER</v>
          </cell>
          <cell r="D1790" t="str">
            <v>TAUGHT PROGRAMMES ADMINISTRATOR (UG)</v>
          </cell>
          <cell r="E1790" t="str">
            <v>GRADE 3</v>
          </cell>
          <cell r="F1790">
            <v>1</v>
          </cell>
          <cell r="G1790">
            <v>22716.3373842</v>
          </cell>
        </row>
        <row r="1791">
          <cell r="C1791" t="str">
            <v>MISS E THOMAS</v>
          </cell>
          <cell r="D1791" t="str">
            <v>ADMINISTRATOR (SOSS)</v>
          </cell>
          <cell r="E1791" t="str">
            <v>GRADE 3</v>
          </cell>
          <cell r="F1791">
            <v>1</v>
          </cell>
          <cell r="G1791">
            <v>22716.3373842</v>
          </cell>
        </row>
        <row r="1792">
          <cell r="C1792" t="str">
            <v>MR KP POOLE</v>
          </cell>
          <cell r="D1792" t="str">
            <v>FINANCE ASSISTANT</v>
          </cell>
          <cell r="E1792" t="str">
            <v>GRADE 3</v>
          </cell>
          <cell r="F1792">
            <v>1</v>
          </cell>
          <cell r="G1792">
            <v>22716.3373842</v>
          </cell>
        </row>
        <row r="1793">
          <cell r="C1793" t="str">
            <v>MISS LJ COCKS</v>
          </cell>
          <cell r="D1793" t="str">
            <v>EXAMINATIONS ASSISTANT</v>
          </cell>
          <cell r="E1793" t="str">
            <v>GRADE 3</v>
          </cell>
          <cell r="F1793">
            <v>1</v>
          </cell>
          <cell r="G1793">
            <v>22716.3373842</v>
          </cell>
        </row>
        <row r="1794">
          <cell r="C1794" t="str">
            <v>MISS LA JONES</v>
          </cell>
          <cell r="D1794" t="str">
            <v>EVENTS AND PROJECT ASSISTANT</v>
          </cell>
          <cell r="E1794" t="str">
            <v>GRADE 3</v>
          </cell>
          <cell r="F1794">
            <v>1</v>
          </cell>
          <cell r="G1794">
            <v>22716.3373842</v>
          </cell>
        </row>
        <row r="1795">
          <cell r="C1795" t="str">
            <v>MISS LM FINCH</v>
          </cell>
          <cell r="D1795" t="str">
            <v>PROGRAMME ADMINISTRATOR</v>
          </cell>
          <cell r="E1795" t="str">
            <v>GRADE 3</v>
          </cell>
          <cell r="F1795">
            <v>0.85</v>
          </cell>
          <cell r="G1795">
            <v>22279.525796868747</v>
          </cell>
        </row>
        <row r="1796">
          <cell r="C1796" t="str">
            <v>MR M MCCORMACK</v>
          </cell>
          <cell r="D1796" t="str">
            <v>PROGRAMME ASSISTANT</v>
          </cell>
          <cell r="E1796" t="str">
            <v>GRADE 3</v>
          </cell>
          <cell r="F1796">
            <v>1</v>
          </cell>
          <cell r="G1796">
            <v>22034.858028647999</v>
          </cell>
        </row>
        <row r="1797">
          <cell r="C1797" t="str">
            <v>MISS CA WILSON</v>
          </cell>
          <cell r="D1797" t="str">
            <v>Administrative Assistant</v>
          </cell>
          <cell r="E1797" t="str">
            <v>GRADE 3</v>
          </cell>
          <cell r="F1797">
            <v>1</v>
          </cell>
          <cell r="G1797">
            <v>22034.858028647999</v>
          </cell>
        </row>
        <row r="1798">
          <cell r="C1798" t="str">
            <v>MISS VZJ SARGEANT</v>
          </cell>
          <cell r="D1798" t="str">
            <v>Programme Assistant</v>
          </cell>
          <cell r="E1798" t="str">
            <v>GRADE 3</v>
          </cell>
          <cell r="F1798">
            <v>1</v>
          </cell>
          <cell r="G1798">
            <v>22034.858028647999</v>
          </cell>
        </row>
        <row r="1799">
          <cell r="C1799" t="str">
            <v>MISS J STEVENSON</v>
          </cell>
          <cell r="D1799" t="str">
            <v>Arts Venue Administrator</v>
          </cell>
          <cell r="E1799" t="str">
            <v>GRADE 3</v>
          </cell>
          <cell r="F1799">
            <v>1</v>
          </cell>
          <cell r="G1799">
            <v>22034.858028647999</v>
          </cell>
        </row>
        <row r="1800">
          <cell r="C1800" t="str">
            <v>MR S BAKER</v>
          </cell>
          <cell r="D1800" t="str">
            <v>Finance Assistant</v>
          </cell>
          <cell r="E1800" t="str">
            <v>GRADE 3</v>
          </cell>
          <cell r="F1800">
            <v>1</v>
          </cell>
          <cell r="G1800">
            <v>22034.858028647999</v>
          </cell>
        </row>
        <row r="1801">
          <cell r="C1801" t="str">
            <v>MR S ASLAM</v>
          </cell>
          <cell r="D1801" t="str">
            <v>Purchase Ledger Clerk</v>
          </cell>
          <cell r="E1801" t="str">
            <v>GRADE 3</v>
          </cell>
          <cell r="F1801">
            <v>1</v>
          </cell>
          <cell r="G1801">
            <v>22034.858028647999</v>
          </cell>
        </row>
        <row r="1802">
          <cell r="C1802" t="str">
            <v>MR DS DUNLOP</v>
          </cell>
          <cell r="D1802" t="str">
            <v>Admissions Assistant</v>
          </cell>
          <cell r="E1802" t="str">
            <v>GRADE 3</v>
          </cell>
          <cell r="F1802">
            <v>1</v>
          </cell>
          <cell r="G1802">
            <v>22015.374904200002</v>
          </cell>
        </row>
        <row r="1803">
          <cell r="C1803" t="str">
            <v>MR RJ GROVES</v>
          </cell>
          <cell r="D1803" t="str">
            <v>Receptionist/Clerical Officer</v>
          </cell>
          <cell r="E1803" t="str">
            <v>GRADE 3</v>
          </cell>
          <cell r="F1803">
            <v>2</v>
          </cell>
          <cell r="G1803">
            <v>21740.401384199999</v>
          </cell>
        </row>
        <row r="1804">
          <cell r="C1804" t="str">
            <v>MR JD MCNAMARA</v>
          </cell>
          <cell r="D1804" t="str">
            <v>Taught Programmes Administrator (PGT)</v>
          </cell>
          <cell r="E1804" t="str">
            <v>GRADE 3</v>
          </cell>
          <cell r="F1804">
            <v>1</v>
          </cell>
          <cell r="G1804">
            <v>21383.607826847998</v>
          </cell>
        </row>
        <row r="1805">
          <cell r="C1805" t="str">
            <v>MISS G FLANNERY</v>
          </cell>
          <cell r="D1805" t="str">
            <v>Admissions Assistant</v>
          </cell>
          <cell r="E1805" t="str">
            <v>GRADE 3</v>
          </cell>
          <cell r="F1805">
            <v>1</v>
          </cell>
          <cell r="G1805">
            <v>21383.607826847998</v>
          </cell>
        </row>
        <row r="1806">
          <cell r="C1806" t="str">
            <v>MS EM MCAULIFFE</v>
          </cell>
          <cell r="D1806" t="str">
            <v>Programme Assistant</v>
          </cell>
          <cell r="E1806" t="str">
            <v>GRADE 3</v>
          </cell>
          <cell r="F1806">
            <v>1</v>
          </cell>
          <cell r="G1806">
            <v>21383.607826847998</v>
          </cell>
        </row>
        <row r="1807">
          <cell r="C1807" t="str">
            <v>MRS M BARLOW</v>
          </cell>
          <cell r="D1807" t="str">
            <v>CLERICAL ASSISTANT</v>
          </cell>
          <cell r="E1807" t="str">
            <v>GRADE 3</v>
          </cell>
          <cell r="F1807">
            <v>0.8</v>
          </cell>
          <cell r="G1807">
            <v>20847.318670919998</v>
          </cell>
        </row>
        <row r="1808">
          <cell r="C1808" t="str">
            <v>MISS MC FYNE</v>
          </cell>
          <cell r="D1808" t="str">
            <v>PROGRAMME ASSISTANT</v>
          </cell>
          <cell r="E1808" t="str">
            <v>GRADE 3</v>
          </cell>
          <cell r="F1808">
            <v>0.8</v>
          </cell>
          <cell r="G1808">
            <v>20742.181605375001</v>
          </cell>
        </row>
        <row r="1809">
          <cell r="C1809" t="str">
            <v>MISS K NICHOLLS</v>
          </cell>
          <cell r="D1809" t="str">
            <v>Programme Assistant</v>
          </cell>
          <cell r="E1809" t="str">
            <v>GRADE 3</v>
          </cell>
          <cell r="F1809">
            <v>2</v>
          </cell>
          <cell r="G1809">
            <v>20407.671826847996</v>
          </cell>
        </row>
        <row r="1810">
          <cell r="C1810" t="str">
            <v>MRS W HOWAT</v>
          </cell>
          <cell r="D1810" t="str">
            <v>UNDERGRADUATE SUPPORT OFFICER</v>
          </cell>
          <cell r="E1810" t="str">
            <v>GRADE 3</v>
          </cell>
          <cell r="F1810">
            <v>1</v>
          </cell>
          <cell r="G1810">
            <v>19914.429557418753</v>
          </cell>
        </row>
        <row r="1811">
          <cell r="C1811" t="str">
            <v>MRS TA MORRIS</v>
          </cell>
          <cell r="D1811" t="str">
            <v>PERSONAL ASSISTANT TO CENTRE MANAGEMENT</v>
          </cell>
          <cell r="E1811" t="str">
            <v>GRADE 3</v>
          </cell>
          <cell r="F1811">
            <v>0.78</v>
          </cell>
          <cell r="G1811">
            <v>18597.745428393751</v>
          </cell>
        </row>
        <row r="1812">
          <cell r="C1812" t="str">
            <v>MRS AC GRIFFITHS-HOGG</v>
          </cell>
          <cell r="D1812" t="str">
            <v>REPROGRAPHICS TECHNICIAN</v>
          </cell>
          <cell r="E1812" t="str">
            <v>GRADE 3</v>
          </cell>
          <cell r="F1812">
            <v>0.6</v>
          </cell>
          <cell r="G1812">
            <v>15361.71420403125</v>
          </cell>
        </row>
        <row r="1813">
          <cell r="C1813" t="str">
            <v>MRS JM RILEY</v>
          </cell>
          <cell r="D1813" t="str">
            <v>ADMINISTRATIVE SECRETARY(STAFF SERVICES)</v>
          </cell>
          <cell r="E1813" t="str">
            <v>GRADE 3</v>
          </cell>
          <cell r="F1813">
            <v>0.6</v>
          </cell>
          <cell r="G1813">
            <v>15361.71420403125</v>
          </cell>
        </row>
        <row r="1814">
          <cell r="C1814" t="str">
            <v>MRS D KASPERKIEWICZ</v>
          </cell>
          <cell r="D1814" t="str">
            <v>RESEARCH PROJECT ASSISTANT</v>
          </cell>
          <cell r="E1814" t="str">
            <v>GRADE 3</v>
          </cell>
          <cell r="F1814">
            <v>0.6</v>
          </cell>
          <cell r="G1814">
            <v>15361.71420403125</v>
          </cell>
        </row>
        <row r="1815">
          <cell r="C1815" t="str">
            <v>MRS K HULME</v>
          </cell>
          <cell r="D1815" t="str">
            <v>RESEARCH OFFICE SECRETARY</v>
          </cell>
          <cell r="E1815" t="str">
            <v>GRADE 3</v>
          </cell>
          <cell r="F1815">
            <v>0.56999999999999995</v>
          </cell>
          <cell r="G1815">
            <v>15054.055550625002</v>
          </cell>
        </row>
        <row r="1816">
          <cell r="C1816" t="str">
            <v>MS AJ DROZDZIAK</v>
          </cell>
          <cell r="D1816" t="str">
            <v>SECRETARY</v>
          </cell>
          <cell r="E1816" t="str">
            <v>GRADE 3</v>
          </cell>
          <cell r="F1816">
            <v>0.56999999999999995</v>
          </cell>
          <cell r="G1816">
            <v>14593.1211979125</v>
          </cell>
        </row>
        <row r="1817">
          <cell r="C1817" t="str">
            <v>MS A MANDICH</v>
          </cell>
          <cell r="D1817" t="str">
            <v>Administrative Assistant</v>
          </cell>
          <cell r="E1817" t="str">
            <v>GRADE 3</v>
          </cell>
          <cell r="F1817">
            <v>0.6</v>
          </cell>
          <cell r="G1817">
            <v>14453.76527315625</v>
          </cell>
        </row>
        <row r="1818">
          <cell r="C1818" t="str">
            <v>MS DJ MORTIMER</v>
          </cell>
          <cell r="D1818" t="str">
            <v>Secretary to the DCSF project</v>
          </cell>
          <cell r="E1818" t="str">
            <v>GRADE 3</v>
          </cell>
          <cell r="F1818">
            <v>0.5</v>
          </cell>
          <cell r="G1818">
            <v>12671.559592987498</v>
          </cell>
        </row>
        <row r="1819">
          <cell r="C1819" t="str">
            <v>MISS N DIN</v>
          </cell>
          <cell r="D1819" t="str">
            <v>DIVISIONAL ASSISTANT</v>
          </cell>
          <cell r="E1819" t="str">
            <v>GRADE 3</v>
          </cell>
          <cell r="F1819">
            <v>0.5</v>
          </cell>
          <cell r="G1819">
            <v>12671.559592987498</v>
          </cell>
        </row>
        <row r="1820">
          <cell r="C1820" t="str">
            <v>MISS VA HIGHAM</v>
          </cell>
          <cell r="D1820" t="str">
            <v>RESEARCH CENTRE ADMIN ASSISTANT</v>
          </cell>
          <cell r="E1820" t="str">
            <v>GRADE 3</v>
          </cell>
          <cell r="F1820">
            <v>0.5</v>
          </cell>
          <cell r="G1820">
            <v>12671.559592987498</v>
          </cell>
        </row>
        <row r="1821">
          <cell r="C1821" t="str">
            <v>MS NS ASGHAR</v>
          </cell>
          <cell r="D1821" t="str">
            <v>ADMINISTRATIVE ASSISTANT (CCSR)</v>
          </cell>
          <cell r="E1821" t="str">
            <v>GRADE 3</v>
          </cell>
          <cell r="F1821">
            <v>0.42</v>
          </cell>
          <cell r="G1821">
            <v>12586.933690893749</v>
          </cell>
        </row>
        <row r="1822">
          <cell r="C1822" t="str">
            <v>MR JSE HERBERT</v>
          </cell>
          <cell r="D1822" t="str">
            <v>Admin Assistant Counselling Programmes</v>
          </cell>
          <cell r="E1822" t="str">
            <v>GRADE 3</v>
          </cell>
          <cell r="F1822">
            <v>1</v>
          </cell>
          <cell r="G1822">
            <v>12465.581808059998</v>
          </cell>
        </row>
        <row r="1823">
          <cell r="C1823" t="str">
            <v>MS CS OWEN</v>
          </cell>
          <cell r="D1823" t="str">
            <v>UG Admissions Assistant</v>
          </cell>
          <cell r="E1823" t="str">
            <v>GRADE 3</v>
          </cell>
          <cell r="F1823">
            <v>0.5</v>
          </cell>
          <cell r="G1823">
            <v>12284.653132200001</v>
          </cell>
        </row>
        <row r="1824">
          <cell r="C1824" t="str">
            <v>MRS S MISTRY</v>
          </cell>
          <cell r="D1824" t="str">
            <v>DIVISIONAL ASSISTANT</v>
          </cell>
          <cell r="E1824" t="str">
            <v>GRADE 3</v>
          </cell>
          <cell r="F1824">
            <v>0.47</v>
          </cell>
          <cell r="G1824">
            <v>12243.154974552002</v>
          </cell>
        </row>
        <row r="1825">
          <cell r="C1825" t="str">
            <v>MRS L STOCKS</v>
          </cell>
          <cell r="D1825" t="str">
            <v>DIVISIONAL ASSISTANT</v>
          </cell>
          <cell r="E1825" t="str">
            <v>GRADE 3</v>
          </cell>
          <cell r="F1825">
            <v>0.45</v>
          </cell>
          <cell r="G1825">
            <v>11660.005506240001</v>
          </cell>
        </row>
        <row r="1826">
          <cell r="C1826" t="str">
            <v>MISS RL ROTHWELL</v>
          </cell>
          <cell r="D1826" t="str">
            <v>PROGRAMME COORDINATOR</v>
          </cell>
          <cell r="E1826" t="str">
            <v>GRADE 3</v>
          </cell>
          <cell r="F1826">
            <v>0.5</v>
          </cell>
          <cell r="G1826">
            <v>10870.270344527999</v>
          </cell>
        </row>
        <row r="1827">
          <cell r="C1827" t="str">
            <v>MS MJ CALDERHEAD</v>
          </cell>
          <cell r="D1827" t="str">
            <v>Postgraduate Administrator</v>
          </cell>
          <cell r="E1827" t="str">
            <v>GRADE 3</v>
          </cell>
          <cell r="F1827">
            <v>0.5</v>
          </cell>
          <cell r="G1827">
            <v>10870.270344527999</v>
          </cell>
        </row>
        <row r="1828">
          <cell r="C1828" t="str">
            <v>MS RK MEADE</v>
          </cell>
          <cell r="D1828" t="str">
            <v>RESEARCH SUPPORT ASSISTANT</v>
          </cell>
          <cell r="E1828" t="str">
            <v>GRADE 3</v>
          </cell>
          <cell r="F1828">
            <v>0.42</v>
          </cell>
          <cell r="G1828">
            <v>9177.8556489840012</v>
          </cell>
        </row>
        <row r="1829">
          <cell r="C1829" t="str">
            <v>MRS RA DARLINGTON</v>
          </cell>
          <cell r="D1829" t="str">
            <v>FINANCE ASSISTANT</v>
          </cell>
          <cell r="E1829" t="str">
            <v>GRADE 3</v>
          </cell>
          <cell r="F1829">
            <v>0.4</v>
          </cell>
          <cell r="G1829">
            <v>8500.9733536799995</v>
          </cell>
        </row>
        <row r="1830">
          <cell r="C1830" t="str">
            <v>MR BW SCHNEIDER</v>
          </cell>
          <cell r="D1830" t="str">
            <v>PROJECT ADMINISTRATION ASSISTANT</v>
          </cell>
          <cell r="E1830" t="str">
            <v>GRADE 3</v>
          </cell>
          <cell r="F1830">
            <v>0.2</v>
          </cell>
          <cell r="G1830">
            <v>4827.3172199999999</v>
          </cell>
        </row>
        <row r="1831">
          <cell r="C1831" t="str">
            <v>MR B TAYLOR</v>
          </cell>
          <cell r="D1831" t="str">
            <v>EDITORIAL ASSISTANT FOR GEOARCHAEOLOGY</v>
          </cell>
          <cell r="E1831" t="str">
            <v>GRADE 3</v>
          </cell>
          <cell r="F1831">
            <v>0.22</v>
          </cell>
          <cell r="G1831">
            <v>4163.8441800000001</v>
          </cell>
        </row>
        <row r="1832">
          <cell r="C1832" t="str">
            <v>MR DM HARTLEY</v>
          </cell>
          <cell r="D1832" t="str">
            <v>TAUGHT PROGRAMMES ADMINISTRATOR (UG)</v>
          </cell>
          <cell r="E1832" t="str">
            <v>GRADE 3</v>
          </cell>
          <cell r="F1832">
            <v>1</v>
          </cell>
          <cell r="G1832">
            <v>0</v>
          </cell>
        </row>
        <row r="1833">
          <cell r="C1833" t="str">
            <v>MISS A CANAL</v>
          </cell>
          <cell r="D1833" t="str">
            <v>TAUGHT PROGRAMMES ADMINISTRATOR (UG)</v>
          </cell>
          <cell r="E1833" t="str">
            <v>GRADE 3</v>
          </cell>
          <cell r="F1833">
            <v>1</v>
          </cell>
          <cell r="G1833">
            <v>0</v>
          </cell>
        </row>
        <row r="1834">
          <cell r="C1834" t="str">
            <v>MR AR NICHOLLS</v>
          </cell>
          <cell r="D1834" t="str">
            <v>Taught Programmes Administrator (Music)</v>
          </cell>
          <cell r="E1834" t="str">
            <v>GRADE 3</v>
          </cell>
          <cell r="F1834">
            <v>1</v>
          </cell>
          <cell r="G1834">
            <v>0</v>
          </cell>
        </row>
        <row r="1835">
          <cell r="C1835" t="str">
            <v>MS GT MCHUGH</v>
          </cell>
          <cell r="D1835" t="str">
            <v>Programme Assistant</v>
          </cell>
          <cell r="E1835" t="str">
            <v>GRADE 3</v>
          </cell>
          <cell r="F1835">
            <v>1</v>
          </cell>
          <cell r="G1835">
            <v>0</v>
          </cell>
        </row>
        <row r="1836">
          <cell r="C1836" t="str">
            <v>MR PA WILSON</v>
          </cell>
          <cell r="D1836" t="str">
            <v>Desktop Installer</v>
          </cell>
          <cell r="E1836" t="str">
            <v>GRADE 2</v>
          </cell>
          <cell r="F1836">
            <v>1</v>
          </cell>
          <cell r="G1836">
            <v>36459.663402656253</v>
          </cell>
        </row>
        <row r="1837">
          <cell r="C1837" t="str">
            <v>MR DJ DOWNES</v>
          </cell>
          <cell r="D1837" t="str">
            <v>SCHOOL &amp; HOTEL RECEPTIONIST</v>
          </cell>
          <cell r="E1837" t="str">
            <v>GRADE 2</v>
          </cell>
          <cell r="F1837">
            <v>1</v>
          </cell>
          <cell r="G1837">
            <v>25783.110325143749</v>
          </cell>
        </row>
        <row r="1838">
          <cell r="C1838" t="str">
            <v>MRS J FAKHOURY</v>
          </cell>
          <cell r="D1838" t="str">
            <v>RECEPTIONIST</v>
          </cell>
          <cell r="E1838" t="str">
            <v>GRADE 2</v>
          </cell>
          <cell r="F1838">
            <v>1</v>
          </cell>
          <cell r="G1838">
            <v>25306.457450724</v>
          </cell>
        </row>
        <row r="1839">
          <cell r="C1839" t="str">
            <v>MISS R FAULKNER</v>
          </cell>
          <cell r="D1839" t="str">
            <v>TAUGHT PROGRAMMES ASSISTANT (ASSESSMENT)</v>
          </cell>
          <cell r="E1839" t="str">
            <v>GRADE 2</v>
          </cell>
          <cell r="F1839">
            <v>1</v>
          </cell>
          <cell r="G1839">
            <v>23314.730287505998</v>
          </cell>
        </row>
        <row r="1840">
          <cell r="C1840" t="str">
            <v>MISS EJ DIXON</v>
          </cell>
          <cell r="D1840" t="str">
            <v>Receptionist (Martin Harris Centre)</v>
          </cell>
          <cell r="E1840" t="str">
            <v>GRADE 2</v>
          </cell>
          <cell r="F1840">
            <v>1</v>
          </cell>
          <cell r="G1840">
            <v>23197.598200143748</v>
          </cell>
        </row>
        <row r="1841">
          <cell r="C1841" t="str">
            <v>MISS D HUTEROVA</v>
          </cell>
          <cell r="D1841" t="str">
            <v>Receptionist MBS West</v>
          </cell>
          <cell r="E1841" t="str">
            <v>GRADE 2</v>
          </cell>
          <cell r="F1841">
            <v>1</v>
          </cell>
          <cell r="G1841">
            <v>23194.348617356252</v>
          </cell>
        </row>
        <row r="1842">
          <cell r="C1842" t="str">
            <v>MR J KING</v>
          </cell>
          <cell r="D1842" t="str">
            <v>EVENTS ASSISTANT (CEL MANCHESTER)</v>
          </cell>
          <cell r="E1842" t="str">
            <v>GRADE 2</v>
          </cell>
          <cell r="F1842">
            <v>1</v>
          </cell>
          <cell r="G1842">
            <v>22521.381879674998</v>
          </cell>
        </row>
        <row r="1843">
          <cell r="C1843" t="str">
            <v>MR MA TAYLOR</v>
          </cell>
          <cell r="D1843" t="str">
            <v>Deputy Head Porter</v>
          </cell>
          <cell r="E1843" t="str">
            <v>GRADE 2</v>
          </cell>
          <cell r="F1843">
            <v>1</v>
          </cell>
          <cell r="G1843">
            <v>21228.266459831255</v>
          </cell>
        </row>
        <row r="1844">
          <cell r="C1844" t="str">
            <v>MS C RILEY</v>
          </cell>
          <cell r="D1844" t="str">
            <v>UNDERGRADUATE ASSISTANT</v>
          </cell>
          <cell r="E1844" t="str">
            <v>GRADE 2</v>
          </cell>
          <cell r="F1844">
            <v>1</v>
          </cell>
          <cell r="G1844">
            <v>21228.266459831255</v>
          </cell>
        </row>
        <row r="1845">
          <cell r="C1845" t="str">
            <v>MISS HR BLACKMAN</v>
          </cell>
          <cell r="D1845" t="str">
            <v>Academic Support Assistant</v>
          </cell>
          <cell r="E1845" t="str">
            <v>GRADE 2</v>
          </cell>
          <cell r="F1845">
            <v>1</v>
          </cell>
          <cell r="G1845">
            <v>20608.836492356251</v>
          </cell>
        </row>
        <row r="1846">
          <cell r="C1846" t="str">
            <v>MISS E YUILL</v>
          </cell>
          <cell r="D1846" t="str">
            <v>Receptionist Teaching Support Office</v>
          </cell>
          <cell r="E1846" t="str">
            <v>GRADE 2</v>
          </cell>
          <cell r="F1846">
            <v>1</v>
          </cell>
          <cell r="G1846">
            <v>20608.836492356251</v>
          </cell>
        </row>
        <row r="1847">
          <cell r="C1847" t="str">
            <v>MR J PATEL</v>
          </cell>
          <cell r="D1847" t="str">
            <v>MBA Centre Assistant</v>
          </cell>
          <cell r="E1847" t="str">
            <v>GRADE 2</v>
          </cell>
          <cell r="F1847">
            <v>1</v>
          </cell>
          <cell r="G1847">
            <v>20608.836492356251</v>
          </cell>
        </row>
        <row r="1848">
          <cell r="C1848" t="str">
            <v>MS V MALLACE</v>
          </cell>
          <cell r="D1848" t="str">
            <v>Taught Programmes Reception/Student Supp</v>
          </cell>
          <cell r="E1848" t="str">
            <v>GRADE 2</v>
          </cell>
          <cell r="F1848">
            <v>1</v>
          </cell>
          <cell r="G1848">
            <v>20608.836492356251</v>
          </cell>
        </row>
        <row r="1849">
          <cell r="C1849" t="str">
            <v>MRS S DEIGHTON</v>
          </cell>
          <cell r="D1849" t="str">
            <v>SCHOOL OFFICE ADMINISTRATOR</v>
          </cell>
          <cell r="E1849" t="str">
            <v>GRADE 2</v>
          </cell>
          <cell r="F1849">
            <v>1</v>
          </cell>
          <cell r="G1849">
            <v>20140.311987047997</v>
          </cell>
        </row>
        <row r="1850">
          <cell r="C1850" t="str">
            <v>MRS NI EZZEDDINE</v>
          </cell>
          <cell r="D1850" t="str">
            <v>STUDENT SUPPORT ASSISTANT</v>
          </cell>
          <cell r="E1850" t="str">
            <v>GRADE 2</v>
          </cell>
          <cell r="F1850">
            <v>1</v>
          </cell>
          <cell r="G1850">
            <v>19544.783727647999</v>
          </cell>
        </row>
        <row r="1851">
          <cell r="C1851" t="str">
            <v>MISS S BULZACKA</v>
          </cell>
          <cell r="D1851" t="str">
            <v>Receptionist</v>
          </cell>
          <cell r="E1851" t="str">
            <v>GRADE 2</v>
          </cell>
          <cell r="F1851">
            <v>1</v>
          </cell>
          <cell r="G1851">
            <v>18966.668575247997</v>
          </cell>
        </row>
        <row r="1852">
          <cell r="C1852" t="str">
            <v>MR ND CLARK</v>
          </cell>
          <cell r="D1852" t="str">
            <v>Graduate Finance Assistant</v>
          </cell>
          <cell r="E1852" t="str">
            <v>GRADE 2</v>
          </cell>
          <cell r="F1852">
            <v>1</v>
          </cell>
          <cell r="G1852">
            <v>17860.448713752001</v>
          </cell>
        </row>
        <row r="1853">
          <cell r="C1853" t="str">
            <v>MISS SER WING</v>
          </cell>
          <cell r="D1853" t="str">
            <v>Assistant to Programme Manager</v>
          </cell>
          <cell r="E1853" t="str">
            <v>GRADE 2</v>
          </cell>
          <cell r="F1853">
            <v>1</v>
          </cell>
          <cell r="G1853">
            <v>17860.448713752001</v>
          </cell>
        </row>
        <row r="1854">
          <cell r="C1854" t="str">
            <v>MISS N SHORE</v>
          </cell>
          <cell r="D1854" t="str">
            <v>Admissions Assistant</v>
          </cell>
          <cell r="E1854" t="str">
            <v>GRADE 2</v>
          </cell>
          <cell r="F1854">
            <v>1</v>
          </cell>
          <cell r="G1854">
            <v>17860.448713752001</v>
          </cell>
        </row>
        <row r="1855">
          <cell r="C1855" t="str">
            <v>MISS A AKRAM</v>
          </cell>
          <cell r="D1855" t="str">
            <v>ACADEMIC SUPPORT ASSISTANT</v>
          </cell>
          <cell r="E1855" t="str">
            <v>GRADE 2</v>
          </cell>
          <cell r="F1855">
            <v>1</v>
          </cell>
          <cell r="G1855">
            <v>17860.448713752001</v>
          </cell>
        </row>
        <row r="1856">
          <cell r="C1856" t="str">
            <v>MISS E NICHOLSON</v>
          </cell>
          <cell r="D1856" t="str">
            <v>FINANCE ASSISTANT</v>
          </cell>
          <cell r="E1856" t="str">
            <v>GRADE 2</v>
          </cell>
          <cell r="F1856">
            <v>1</v>
          </cell>
          <cell r="G1856">
            <v>17860.448713752001</v>
          </cell>
        </row>
        <row r="1857">
          <cell r="C1857" t="str">
            <v>MS G BINDER</v>
          </cell>
          <cell r="D1857" t="str">
            <v>ACADEMIC SUPPORT ASSISTANT</v>
          </cell>
          <cell r="E1857" t="str">
            <v>GRADE 2</v>
          </cell>
          <cell r="F1857">
            <v>1</v>
          </cell>
          <cell r="G1857">
            <v>17860.448713752001</v>
          </cell>
        </row>
        <row r="1858">
          <cell r="C1858" t="str">
            <v>MISS DB NAMALUGGE</v>
          </cell>
          <cell r="D1858" t="str">
            <v>PGT Programme Assistant</v>
          </cell>
          <cell r="E1858" t="str">
            <v>GRADE 2</v>
          </cell>
          <cell r="F1858">
            <v>1</v>
          </cell>
          <cell r="G1858">
            <v>17860.448713752001</v>
          </cell>
        </row>
        <row r="1859">
          <cell r="C1859" t="str">
            <v>MRS MP YOUNGMAN</v>
          </cell>
          <cell r="D1859" t="str">
            <v>Receptionist</v>
          </cell>
          <cell r="E1859" t="str">
            <v>GRADE 2</v>
          </cell>
          <cell r="F1859">
            <v>0.77</v>
          </cell>
          <cell r="G1859">
            <v>17682.83661024375</v>
          </cell>
        </row>
        <row r="1860">
          <cell r="C1860" t="str">
            <v>MS V HIGGINBOTHAM</v>
          </cell>
          <cell r="D1860" t="str">
            <v>Postgraduate Assistant</v>
          </cell>
          <cell r="E1860" t="str">
            <v>GRADE 2</v>
          </cell>
          <cell r="F1860">
            <v>0.61</v>
          </cell>
          <cell r="G1860">
            <v>11999.455933181251</v>
          </cell>
        </row>
        <row r="1861">
          <cell r="C1861" t="str">
            <v>MISS L ARMAN</v>
          </cell>
          <cell r="D1861" t="str">
            <v>Clerical Assistant</v>
          </cell>
          <cell r="E1861" t="str">
            <v>GRADE 2</v>
          </cell>
          <cell r="F1861">
            <v>0.5</v>
          </cell>
          <cell r="G1861">
            <v>9582.2576459520023</v>
          </cell>
        </row>
        <row r="1862">
          <cell r="C1862" t="str">
            <v>MR D LEGGIO</v>
          </cell>
          <cell r="D1862" t="str">
            <v>DATA ARCHIVING ASSISTANT</v>
          </cell>
          <cell r="E1862" t="str">
            <v>GRADE 2</v>
          </cell>
          <cell r="F1862">
            <v>0.5</v>
          </cell>
          <cell r="G1862">
            <v>9582.2576459520023</v>
          </cell>
        </row>
        <row r="1863">
          <cell r="C1863" t="str">
            <v>MISS C MURRAY</v>
          </cell>
          <cell r="D1863" t="str">
            <v>Library Assistant (ULC)</v>
          </cell>
          <cell r="E1863" t="str">
            <v>GRADE 2</v>
          </cell>
          <cell r="F1863">
            <v>0.14000000000000001</v>
          </cell>
          <cell r="G1863">
            <v>0</v>
          </cell>
        </row>
        <row r="1864">
          <cell r="C1864" t="str">
            <v>MR J BARRETT</v>
          </cell>
          <cell r="D1864" t="str">
            <v>UNDERGRADUATE ASSISTANT</v>
          </cell>
          <cell r="E1864" t="str">
            <v>GRADE 2</v>
          </cell>
          <cell r="F1864">
            <v>1</v>
          </cell>
          <cell r="G1864">
            <v>0</v>
          </cell>
        </row>
        <row r="1865">
          <cell r="C1865" t="str">
            <v>MR L ENGLISH</v>
          </cell>
          <cell r="D1865" t="str">
            <v>MARKETING ASSISTANT</v>
          </cell>
          <cell r="E1865" t="str">
            <v>GRADE 2</v>
          </cell>
          <cell r="F1865">
            <v>1</v>
          </cell>
          <cell r="G1865">
            <v>0</v>
          </cell>
        </row>
        <row r="1866">
          <cell r="C1866" t="str">
            <v>MISS CM TAYLOR</v>
          </cell>
          <cell r="D1866" t="str">
            <v>Libarary Assistant</v>
          </cell>
          <cell r="E1866" t="str">
            <v>GRADE 2</v>
          </cell>
          <cell r="F1866">
            <v>0.11</v>
          </cell>
          <cell r="G1866">
            <v>0</v>
          </cell>
        </row>
        <row r="1867">
          <cell r="C1867" t="str">
            <v>MS CF BRADBURY - RANCE</v>
          </cell>
          <cell r="D1867" t="str">
            <v>CIDRA ASSISTANT</v>
          </cell>
          <cell r="E1867" t="str">
            <v>GRADE 2</v>
          </cell>
          <cell r="F1867">
            <v>0.14000000000000001</v>
          </cell>
          <cell r="G1867">
            <v>0</v>
          </cell>
        </row>
        <row r="1868">
          <cell r="C1868" t="str">
            <v>MISS E COATI</v>
          </cell>
          <cell r="D1868" t="str">
            <v>Library Assistant</v>
          </cell>
          <cell r="E1868" t="str">
            <v>GRADE 2</v>
          </cell>
          <cell r="F1868">
            <v>0.12</v>
          </cell>
          <cell r="G1868">
            <v>0</v>
          </cell>
        </row>
        <row r="1869">
          <cell r="C1869" t="str">
            <v>MR BPG RHODES</v>
          </cell>
          <cell r="D1869" t="str">
            <v>Library Assistant</v>
          </cell>
          <cell r="E1869" t="str">
            <v>GRADE 2</v>
          </cell>
          <cell r="F1869">
            <v>0.12</v>
          </cell>
          <cell r="G1869">
            <v>0</v>
          </cell>
        </row>
        <row r="1870">
          <cell r="C1870" t="str">
            <v>MISS C SUMMERS</v>
          </cell>
          <cell r="D1870" t="str">
            <v>ULC LIBRARY ASSISTANT</v>
          </cell>
          <cell r="E1870" t="str">
            <v>GRADE 2</v>
          </cell>
          <cell r="F1870">
            <v>0.12</v>
          </cell>
          <cell r="G1870">
            <v>0</v>
          </cell>
        </row>
        <row r="1871">
          <cell r="C1871" t="str">
            <v>MR J LISIUK</v>
          </cell>
          <cell r="D1871" t="str">
            <v>Taught Programmes Receptionist / Assessm</v>
          </cell>
          <cell r="E1871" t="str">
            <v>GRADE 2</v>
          </cell>
          <cell r="F1871">
            <v>1</v>
          </cell>
          <cell r="G1871">
            <v>0</v>
          </cell>
        </row>
        <row r="1872">
          <cell r="C1872" t="str">
            <v>MISS S MALAMATIDOU</v>
          </cell>
          <cell r="D1872" t="str">
            <v>Library Assistant (ULC)</v>
          </cell>
          <cell r="E1872" t="str">
            <v>GRADE 2</v>
          </cell>
          <cell r="F1872">
            <v>0.17</v>
          </cell>
          <cell r="G1872">
            <v>0</v>
          </cell>
        </row>
        <row r="1873">
          <cell r="C1873" t="str">
            <v>MISS V PIZZAROTTI</v>
          </cell>
          <cell r="D1873" t="str">
            <v>Libraray Assistant</v>
          </cell>
          <cell r="E1873" t="str">
            <v>GRADE 2</v>
          </cell>
          <cell r="F1873">
            <v>0.14000000000000001</v>
          </cell>
          <cell r="G1873">
            <v>0</v>
          </cell>
        </row>
        <row r="1874">
          <cell r="C1874" t="str">
            <v>MISS K HOLLIER</v>
          </cell>
          <cell r="D1874" t="str">
            <v>Doctoral Programmes Grad Intern</v>
          </cell>
          <cell r="E1874" t="str">
            <v>GRADE 2</v>
          </cell>
          <cell r="F1874">
            <v>1</v>
          </cell>
          <cell r="G1874">
            <v>0</v>
          </cell>
        </row>
        <row r="1875">
          <cell r="C1875" t="str">
            <v>MISS A STEAD</v>
          </cell>
          <cell r="D1875" t="str">
            <v>Library Assistant (ULC)</v>
          </cell>
          <cell r="E1875" t="str">
            <v>GRADE 2</v>
          </cell>
          <cell r="F1875">
            <v>0.12</v>
          </cell>
          <cell r="G1875">
            <v>0</v>
          </cell>
        </row>
        <row r="1876">
          <cell r="C1876" t="str">
            <v>MRS L YANG</v>
          </cell>
          <cell r="D1876" t="str">
            <v>Library Assistant (ULC)</v>
          </cell>
          <cell r="E1876" t="str">
            <v>GRADE 2</v>
          </cell>
          <cell r="F1876">
            <v>0.08</v>
          </cell>
          <cell r="G1876">
            <v>0</v>
          </cell>
        </row>
        <row r="1877">
          <cell r="C1877" t="str">
            <v>MR S TAYLOR</v>
          </cell>
          <cell r="D1877" t="str">
            <v>Shift Porter</v>
          </cell>
          <cell r="E1877" t="str">
            <v>GRADE 1</v>
          </cell>
          <cell r="F1877">
            <v>1</v>
          </cell>
          <cell r="G1877">
            <v>32189.023778137504</v>
          </cell>
        </row>
        <row r="1878">
          <cell r="C1878" t="str">
            <v>MR W GLOVER</v>
          </cell>
          <cell r="D1878" t="str">
            <v>SHIFT PORTER</v>
          </cell>
          <cell r="E1878" t="str">
            <v>GRADE 1</v>
          </cell>
          <cell r="F1878">
            <v>1</v>
          </cell>
          <cell r="G1878">
            <v>32189.023778137504</v>
          </cell>
        </row>
        <row r="1879">
          <cell r="C1879" t="str">
            <v>MR GA MAGUIRE</v>
          </cell>
          <cell r="D1879" t="str">
            <v>SHIFT PORTER</v>
          </cell>
          <cell r="E1879" t="str">
            <v>GRADE 1</v>
          </cell>
          <cell r="F1879">
            <v>1</v>
          </cell>
          <cell r="G1879">
            <v>32189.023778137504</v>
          </cell>
        </row>
        <row r="1880">
          <cell r="C1880" t="str">
            <v>MR M CROOK</v>
          </cell>
          <cell r="D1880" t="str">
            <v>DRIVER/PORTER</v>
          </cell>
          <cell r="E1880" t="str">
            <v>GRADE 1</v>
          </cell>
          <cell r="F1880">
            <v>1</v>
          </cell>
          <cell r="G1880">
            <v>19458.082403137501</v>
          </cell>
        </row>
        <row r="1881">
          <cell r="C1881" t="str">
            <v>MR D BOWIE</v>
          </cell>
          <cell r="D1881" t="str">
            <v>Shift Relief Porter</v>
          </cell>
          <cell r="E1881" t="str">
            <v>GRADE 1</v>
          </cell>
          <cell r="F1881">
            <v>1</v>
          </cell>
          <cell r="G1881">
            <v>19458.082403137501</v>
          </cell>
        </row>
        <row r="1882">
          <cell r="C1882" t="str">
            <v>MR PS COOK</v>
          </cell>
          <cell r="D1882" t="str">
            <v>Shift Relief Porter</v>
          </cell>
          <cell r="E1882" t="str">
            <v>GRADE 1</v>
          </cell>
          <cell r="F1882">
            <v>1</v>
          </cell>
          <cell r="G1882">
            <v>19124.007326352003</v>
          </cell>
        </row>
        <row r="1883">
          <cell r="C1883" t="str">
            <v>MR MFA OTHMAN</v>
          </cell>
          <cell r="D1883" t="str">
            <v>Audio Visual Assistant</v>
          </cell>
          <cell r="E1883" t="str">
            <v>GRADE 1</v>
          </cell>
          <cell r="F1883">
            <v>0.11</v>
          </cell>
          <cell r="G1883">
            <v>0</v>
          </cell>
        </row>
        <row r="1884">
          <cell r="C1884" t="str">
            <v>MISS H CORNER</v>
          </cell>
          <cell r="D1884" t="str">
            <v>Audio Visual Assistant (ULC)</v>
          </cell>
          <cell r="E1884" t="str">
            <v>GRADE 1</v>
          </cell>
          <cell r="F1884">
            <v>0.11</v>
          </cell>
          <cell r="G1884">
            <v>0</v>
          </cell>
        </row>
        <row r="1885">
          <cell r="C1885" t="str">
            <v>MISS K PASMATZI</v>
          </cell>
          <cell r="D1885" t="str">
            <v>AV Assistant</v>
          </cell>
          <cell r="E1885" t="str">
            <v>GRADE 1</v>
          </cell>
          <cell r="F1885">
            <v>0.11</v>
          </cell>
          <cell r="G1885">
            <v>0</v>
          </cell>
        </row>
        <row r="1886">
          <cell r="C1886" t="str">
            <v>MISS L FOROOGHIAN</v>
          </cell>
          <cell r="D1886" t="str">
            <v>Audio Visual Assistant (ULC)</v>
          </cell>
          <cell r="E1886" t="str">
            <v>GRADE 1</v>
          </cell>
          <cell r="F1886">
            <v>0.11</v>
          </cell>
          <cell r="G1886">
            <v>0</v>
          </cell>
        </row>
        <row r="1887">
          <cell r="C1887" t="str">
            <v>MS G NAIBOGLU</v>
          </cell>
          <cell r="D1887" t="str">
            <v>AV Assistant</v>
          </cell>
          <cell r="E1887" t="str">
            <v>GRADE 1</v>
          </cell>
          <cell r="F1887">
            <v>0.11</v>
          </cell>
          <cell r="G1887">
            <v>0</v>
          </cell>
        </row>
        <row r="1888">
          <cell r="C1888" t="str">
            <v>DR TC PEAKMAN</v>
          </cell>
          <cell r="D1888" t="str">
            <v>PAYING AGENT MONTHLY</v>
          </cell>
          <cell r="E1888" t="str">
            <v>FMY1</v>
          </cell>
          <cell r="F1888">
            <v>1</v>
          </cell>
          <cell r="G1888">
            <v>152736.78398799998</v>
          </cell>
        </row>
        <row r="1889">
          <cell r="C1889" t="str">
            <v>MR P DOWNEY</v>
          </cell>
          <cell r="D1889" t="str">
            <v>PAYING AGENT MONTHLY</v>
          </cell>
          <cell r="E1889" t="str">
            <v>FMY1</v>
          </cell>
          <cell r="F1889">
            <v>1</v>
          </cell>
          <cell r="G1889">
            <v>99524.263105599995</v>
          </cell>
        </row>
        <row r="1890">
          <cell r="C1890" t="str">
            <v>MRS N DOHERTY</v>
          </cell>
          <cell r="D1890" t="str">
            <v>PAYING AGENT MONTHLY</v>
          </cell>
          <cell r="E1890" t="str">
            <v>FMY1</v>
          </cell>
          <cell r="F1890">
            <v>1</v>
          </cell>
          <cell r="G1890">
            <v>38801.232950844002</v>
          </cell>
        </row>
        <row r="1891">
          <cell r="C1891" t="str">
            <v>MISS EJ BRITAIN</v>
          </cell>
          <cell r="D1891" t="str">
            <v>PAYING AGENT MONTHLY</v>
          </cell>
          <cell r="E1891" t="str">
            <v>FMY1</v>
          </cell>
          <cell r="F1891">
            <v>1</v>
          </cell>
          <cell r="G1891">
            <v>15812.667330552</v>
          </cell>
        </row>
        <row r="1892">
          <cell r="C1892" t="str">
            <v>MISS JV HALL</v>
          </cell>
          <cell r="D1892" t="str">
            <v>PAYING AGENT</v>
          </cell>
          <cell r="E1892" t="str">
            <v>FMY1</v>
          </cell>
          <cell r="F1892">
            <v>1</v>
          </cell>
          <cell r="G1892">
            <v>13239.149420808</v>
          </cell>
        </row>
        <row r="1893">
          <cell r="C1893" t="str">
            <v>SIR RA LANGLANDS</v>
          </cell>
          <cell r="D1893" t="str">
            <v>PAYING AGENT MONTHLY</v>
          </cell>
          <cell r="E1893" t="str">
            <v>FMY1</v>
          </cell>
          <cell r="F1893">
            <v>1</v>
          </cell>
          <cell r="G1893">
            <v>10632.755565047997</v>
          </cell>
        </row>
        <row r="1894">
          <cell r="C1894" t="str">
            <v>PROF M PRINGLE</v>
          </cell>
          <cell r="D1894" t="str">
            <v>PAYING AGENT MONTHLY</v>
          </cell>
          <cell r="E1894" t="str">
            <v>FMY1</v>
          </cell>
          <cell r="F1894">
            <v>1</v>
          </cell>
          <cell r="G1894">
            <v>6120.6</v>
          </cell>
        </row>
        <row r="1895">
          <cell r="C1895" t="str">
            <v>MR PM BENSON</v>
          </cell>
          <cell r="D1895" t="str">
            <v>PAYING AGENT MONTHLY</v>
          </cell>
          <cell r="E1895" t="str">
            <v>FMY1</v>
          </cell>
          <cell r="F1895">
            <v>1</v>
          </cell>
          <cell r="G1895">
            <v>6120.6</v>
          </cell>
        </row>
        <row r="1896">
          <cell r="C1896" t="str">
            <v>PROF DB EDWARDS</v>
          </cell>
          <cell r="D1896" t="str">
            <v>PAYING AGENT MONTHLY</v>
          </cell>
          <cell r="E1896" t="str">
            <v>FMY1</v>
          </cell>
          <cell r="F1896">
            <v>2</v>
          </cell>
          <cell r="G1896">
            <v>5837.9506920000003</v>
          </cell>
        </row>
        <row r="1897">
          <cell r="C1897" t="str">
            <v>MR J BELL</v>
          </cell>
          <cell r="D1897" t="str">
            <v>PAYING AGENT MONTHLY</v>
          </cell>
          <cell r="E1897" t="str">
            <v>FMY1</v>
          </cell>
          <cell r="F1897">
            <v>1</v>
          </cell>
          <cell r="G1897">
            <v>4080.3591960000003</v>
          </cell>
        </row>
        <row r="1898">
          <cell r="C1898" t="str">
            <v>PROF FH SUMNER</v>
          </cell>
          <cell r="D1898" t="str">
            <v>PAYING AGENT MONTHLY</v>
          </cell>
          <cell r="E1898" t="str">
            <v>FMY1</v>
          </cell>
          <cell r="F1898">
            <v>2</v>
          </cell>
          <cell r="G1898">
            <v>3888.0499439999999</v>
          </cell>
        </row>
        <row r="1899">
          <cell r="C1899" t="str">
            <v>MR S PURDHAM</v>
          </cell>
          <cell r="D1899" t="str">
            <v>PAYING AGENT MONTHLY</v>
          </cell>
          <cell r="E1899" t="str">
            <v>FMY1</v>
          </cell>
          <cell r="F1899">
            <v>1</v>
          </cell>
          <cell r="G1899">
            <v>3060.3</v>
          </cell>
        </row>
        <row r="1900">
          <cell r="C1900" t="str">
            <v>MR R MULLA</v>
          </cell>
          <cell r="D1900" t="str">
            <v>PAYING AGENT MONTHLY</v>
          </cell>
          <cell r="E1900" t="str">
            <v>FMY1</v>
          </cell>
          <cell r="F1900">
            <v>1</v>
          </cell>
          <cell r="G1900">
            <v>1253.4988799999999</v>
          </cell>
        </row>
        <row r="1901">
          <cell r="C1901" t="str">
            <v>MR A DUNN</v>
          </cell>
          <cell r="D1901" t="str">
            <v>PAYING AGENT MONTHLY</v>
          </cell>
          <cell r="E1901" t="str">
            <v>FMY1</v>
          </cell>
          <cell r="F1901">
            <v>1</v>
          </cell>
          <cell r="G1901">
            <v>0</v>
          </cell>
        </row>
        <row r="1902">
          <cell r="C1902" t="str">
            <v>MS A REMTILLA</v>
          </cell>
          <cell r="D1902" t="str">
            <v>LIBRARY ASSISTANT IN GRANADA CENTRE</v>
          </cell>
          <cell r="E1902" t="str">
            <v>CMOCC ASST</v>
          </cell>
          <cell r="F1902">
            <v>0.18</v>
          </cell>
          <cell r="G1902">
            <v>0</v>
          </cell>
        </row>
        <row r="1903">
          <cell r="C1903" t="str">
            <v>MS LE ALLEN</v>
          </cell>
          <cell r="D1903" t="str">
            <v>English Language Tutor</v>
          </cell>
          <cell r="E1903" t="str">
            <v>CASUAL</v>
          </cell>
          <cell r="F1903">
            <v>0</v>
          </cell>
          <cell r="G1903">
            <v>0</v>
          </cell>
        </row>
        <row r="1904">
          <cell r="C1904" t="str">
            <v>MS A WARD</v>
          </cell>
          <cell r="D1904" t="str">
            <v>Temporary English Language Tutor (Summer</v>
          </cell>
          <cell r="E1904" t="str">
            <v>CASUAL</v>
          </cell>
          <cell r="F1904">
            <v>0</v>
          </cell>
          <cell r="G1904">
            <v>0</v>
          </cell>
        </row>
        <row r="1905">
          <cell r="C1905" t="str">
            <v>MISS L CHANG</v>
          </cell>
          <cell r="D1905" t="str">
            <v>Student Resource Centre Helper</v>
          </cell>
          <cell r="E1905" t="str">
            <v>CASUAL</v>
          </cell>
          <cell r="F1905">
            <v>1</v>
          </cell>
          <cell r="G1905">
            <v>0</v>
          </cell>
        </row>
        <row r="1906">
          <cell r="C1906" t="str">
            <v>MS HM SULLIVAN</v>
          </cell>
          <cell r="D1906" t="str">
            <v>Temporary English Language Tutor (Summer</v>
          </cell>
          <cell r="E1906" t="str">
            <v>CASUAL</v>
          </cell>
          <cell r="F1906">
            <v>1</v>
          </cell>
          <cell r="G1906">
            <v>0</v>
          </cell>
        </row>
        <row r="1907">
          <cell r="C1907" t="str">
            <v>MR MW POULTER</v>
          </cell>
          <cell r="D1907" t="str">
            <v>Casual Case Discussion Group Facilitator</v>
          </cell>
          <cell r="E1907" t="str">
            <v>CASUAL</v>
          </cell>
          <cell r="F1907">
            <v>0</v>
          </cell>
          <cell r="G1907">
            <v>0</v>
          </cell>
        </row>
        <row r="1908">
          <cell r="C1908" t="str">
            <v>MS K RIGBY</v>
          </cell>
          <cell r="D1908" t="str">
            <v>Casual CEL Learning Consultant</v>
          </cell>
          <cell r="E1908" t="str">
            <v>CASUAL</v>
          </cell>
          <cell r="F1908">
            <v>0</v>
          </cell>
          <cell r="G1908">
            <v>0</v>
          </cell>
        </row>
        <row r="1909">
          <cell r="C1909" t="str">
            <v>MRS SV CROSS</v>
          </cell>
          <cell r="D1909" t="str">
            <v>Casual CEL Learning Consultant</v>
          </cell>
          <cell r="E1909" t="str">
            <v>CASUAL</v>
          </cell>
          <cell r="F1909">
            <v>0</v>
          </cell>
          <cell r="G1909">
            <v>0</v>
          </cell>
        </row>
        <row r="1910">
          <cell r="C1910" t="str">
            <v>MR MA JONES</v>
          </cell>
          <cell r="D1910" t="str">
            <v>Casual CEL Learning Consultant</v>
          </cell>
          <cell r="E1910" t="str">
            <v>CASUAL</v>
          </cell>
          <cell r="F1910">
            <v>0</v>
          </cell>
          <cell r="G1910">
            <v>0</v>
          </cell>
        </row>
        <row r="1911">
          <cell r="C1911" t="str">
            <v>MISS AG HIRST</v>
          </cell>
          <cell r="D1911" t="str">
            <v>CASUAL  RESEARCH ASSISTANT</v>
          </cell>
          <cell r="E1911" t="str">
            <v>CASUAL</v>
          </cell>
          <cell r="F1911">
            <v>1</v>
          </cell>
          <cell r="G1911">
            <v>0</v>
          </cell>
        </row>
        <row r="1912">
          <cell r="C1912" t="str">
            <v>MR RC WEATHERHEAD</v>
          </cell>
          <cell r="D1912" t="str">
            <v>Casual CEL Learning Consultant</v>
          </cell>
          <cell r="E1912" t="str">
            <v>CASUAL</v>
          </cell>
          <cell r="F1912">
            <v>0</v>
          </cell>
          <cell r="G1912">
            <v>0</v>
          </cell>
        </row>
        <row r="1913">
          <cell r="C1913" t="str">
            <v>MR C DAVIDESCU</v>
          </cell>
          <cell r="D1913" t="str">
            <v>Research Assistant</v>
          </cell>
          <cell r="E1913" t="str">
            <v>CASUAL</v>
          </cell>
          <cell r="F1913">
            <v>0</v>
          </cell>
          <cell r="G1913">
            <v>0</v>
          </cell>
        </row>
        <row r="1914">
          <cell r="C1914" t="str">
            <v>MS D WHITWORTH</v>
          </cell>
          <cell r="D1914" t="str">
            <v>Casual CEL Learning Consultant</v>
          </cell>
          <cell r="E1914" t="str">
            <v>CASUAL</v>
          </cell>
          <cell r="F1914">
            <v>0</v>
          </cell>
          <cell r="G1914">
            <v>0</v>
          </cell>
        </row>
        <row r="1915">
          <cell r="C1915" t="str">
            <v>MRS C RAWLINSON</v>
          </cell>
          <cell r="D1915" t="str">
            <v>Casual Associate Tutor (Secondary PGCE)</v>
          </cell>
          <cell r="E1915" t="str">
            <v>CASUAL</v>
          </cell>
          <cell r="F1915">
            <v>0</v>
          </cell>
          <cell r="G1915">
            <v>0</v>
          </cell>
        </row>
        <row r="1916">
          <cell r="C1916" t="str">
            <v>MRS C MAY</v>
          </cell>
          <cell r="D1916" t="str">
            <v>Casual CEL Learning Consultant</v>
          </cell>
          <cell r="E1916" t="str">
            <v>CASUAL</v>
          </cell>
          <cell r="F1916">
            <v>0</v>
          </cell>
          <cell r="G1916">
            <v>0</v>
          </cell>
        </row>
        <row r="1917">
          <cell r="C1917" t="str">
            <v>MISS HJ SCOTT</v>
          </cell>
          <cell r="D1917" t="str">
            <v>Casual Teaching BA Learning Disabilities</v>
          </cell>
          <cell r="E1917" t="str">
            <v>CASUAL</v>
          </cell>
          <cell r="F1917">
            <v>0</v>
          </cell>
          <cell r="G1917">
            <v>0</v>
          </cell>
        </row>
        <row r="1918">
          <cell r="C1918" t="str">
            <v>MR S FAWKES</v>
          </cell>
          <cell r="D1918" t="str">
            <v>Casual Associate Tutor (Secondary PGCE)</v>
          </cell>
          <cell r="E1918" t="str">
            <v>CASUAL</v>
          </cell>
          <cell r="F1918">
            <v>0</v>
          </cell>
          <cell r="G1918">
            <v>0</v>
          </cell>
        </row>
        <row r="1919">
          <cell r="C1919" t="str">
            <v>MR ERJ SMITH</v>
          </cell>
          <cell r="D1919" t="str">
            <v>Clerical Assistant</v>
          </cell>
          <cell r="E1919" t="str">
            <v>CASUAL</v>
          </cell>
          <cell r="F1919">
            <v>0</v>
          </cell>
          <cell r="G1919">
            <v>0</v>
          </cell>
        </row>
        <row r="1920">
          <cell r="C1920" t="str">
            <v>MR K MCINTOSH</v>
          </cell>
          <cell r="D1920" t="str">
            <v>Casual CEL Learning Consultant</v>
          </cell>
          <cell r="E1920" t="str">
            <v>CASUAL</v>
          </cell>
          <cell r="F1920">
            <v>0</v>
          </cell>
          <cell r="G1920">
            <v>0</v>
          </cell>
        </row>
        <row r="1921">
          <cell r="C1921" t="str">
            <v>MRS JE BOOTH</v>
          </cell>
          <cell r="D1921" t="str">
            <v>Casual CEL Learning Consultant</v>
          </cell>
          <cell r="E1921" t="str">
            <v>CASUAL</v>
          </cell>
          <cell r="F1921">
            <v>0</v>
          </cell>
          <cell r="G1921">
            <v>0</v>
          </cell>
        </row>
        <row r="1922">
          <cell r="C1922" t="str">
            <v>DR M TODOROVIC</v>
          </cell>
          <cell r="D1922" t="str">
            <v>Casual Clerical Assistant</v>
          </cell>
          <cell r="E1922" t="str">
            <v>CASUAL</v>
          </cell>
          <cell r="F1922">
            <v>1</v>
          </cell>
          <cell r="G1922">
            <v>0</v>
          </cell>
        </row>
        <row r="1923">
          <cell r="C1923" t="str">
            <v>DR PRB SIMMONS</v>
          </cell>
          <cell r="D1923" t="str">
            <v>Casual CEL Learning Consultant</v>
          </cell>
          <cell r="E1923" t="str">
            <v>CASUAL</v>
          </cell>
          <cell r="F1923">
            <v>0</v>
          </cell>
          <cell r="G1923">
            <v>0</v>
          </cell>
        </row>
        <row r="1924">
          <cell r="C1924" t="str">
            <v>MR R HAIGH</v>
          </cell>
          <cell r="D1924" t="str">
            <v>Casual CEL Learning Consultant</v>
          </cell>
          <cell r="E1924" t="str">
            <v>CASUAL</v>
          </cell>
          <cell r="F1924">
            <v>0</v>
          </cell>
          <cell r="G1924">
            <v>0</v>
          </cell>
        </row>
        <row r="1925">
          <cell r="C1925" t="str">
            <v>MR JJ FIELDSEND</v>
          </cell>
          <cell r="D1925" t="str">
            <v>Temporary English Language Tutor (Summer</v>
          </cell>
          <cell r="E1925" t="str">
            <v>CASUAL</v>
          </cell>
          <cell r="F1925">
            <v>1</v>
          </cell>
          <cell r="G1925">
            <v>0</v>
          </cell>
        </row>
        <row r="1926">
          <cell r="C1926" t="str">
            <v>MR JD FALKINGHAM</v>
          </cell>
          <cell r="D1926" t="str">
            <v>Casual CEL Learning Consultant</v>
          </cell>
          <cell r="E1926" t="str">
            <v>CASUAL</v>
          </cell>
          <cell r="F1926">
            <v>0</v>
          </cell>
          <cell r="G1926">
            <v>0</v>
          </cell>
        </row>
        <row r="1927">
          <cell r="C1927" t="str">
            <v>MR MV SPEAKMAN</v>
          </cell>
          <cell r="D1927" t="str">
            <v>Casual Associate Tutor (Secondary PGCE)</v>
          </cell>
          <cell r="E1927" t="str">
            <v>CASUAL</v>
          </cell>
          <cell r="F1927">
            <v>0</v>
          </cell>
          <cell r="G1927">
            <v>0</v>
          </cell>
        </row>
        <row r="1928">
          <cell r="C1928" t="str">
            <v>MR RA NEWTON</v>
          </cell>
          <cell r="D1928" t="str">
            <v>Casual CEL Learning Consultant</v>
          </cell>
          <cell r="E1928" t="str">
            <v>CASUAL</v>
          </cell>
          <cell r="F1928">
            <v>0</v>
          </cell>
          <cell r="G1928">
            <v>0</v>
          </cell>
        </row>
        <row r="1929">
          <cell r="C1929" t="str">
            <v>MS EM KAPETANAKI</v>
          </cell>
          <cell r="D1929" t="str">
            <v>Casual Research Assistant (Education)</v>
          </cell>
          <cell r="E1929" t="str">
            <v>CASUAL</v>
          </cell>
          <cell r="F1929">
            <v>0</v>
          </cell>
          <cell r="G1929">
            <v>0</v>
          </cell>
        </row>
        <row r="1930">
          <cell r="C1930" t="str">
            <v>MRS S CLEARY</v>
          </cell>
          <cell r="D1930" t="str">
            <v>Temporary English Language Tutor (Summer</v>
          </cell>
          <cell r="E1930" t="str">
            <v>CASUAL</v>
          </cell>
          <cell r="F1930">
            <v>0</v>
          </cell>
          <cell r="G1930">
            <v>0</v>
          </cell>
        </row>
        <row r="1931">
          <cell r="C1931" t="str">
            <v>MRS PM KING</v>
          </cell>
          <cell r="D1931" t="str">
            <v>Casual CEL Learning Consultant</v>
          </cell>
          <cell r="E1931" t="str">
            <v>CASUAL</v>
          </cell>
          <cell r="F1931">
            <v>0</v>
          </cell>
          <cell r="G1931">
            <v>0</v>
          </cell>
        </row>
        <row r="1932">
          <cell r="C1932" t="str">
            <v>MR I MAMANIAT</v>
          </cell>
          <cell r="D1932" t="str">
            <v>Casual Research Assistant (Education)</v>
          </cell>
          <cell r="E1932" t="str">
            <v>CASUAL</v>
          </cell>
          <cell r="F1932">
            <v>0</v>
          </cell>
          <cell r="G1932">
            <v>0</v>
          </cell>
        </row>
        <row r="1933">
          <cell r="C1933" t="str">
            <v>MS LT HARVEY</v>
          </cell>
          <cell r="D1933" t="str">
            <v>Temporary English Language Tutor (Summer</v>
          </cell>
          <cell r="E1933" t="str">
            <v>CASUAL</v>
          </cell>
          <cell r="F1933">
            <v>0</v>
          </cell>
          <cell r="G1933">
            <v>0</v>
          </cell>
        </row>
        <row r="1934">
          <cell r="C1934" t="str">
            <v>MR FD MUNDANGEPFUPFU</v>
          </cell>
          <cell r="D1934" t="str">
            <v>CASUAL STUDENT AMBASSADOR</v>
          </cell>
          <cell r="E1934" t="str">
            <v>CASUAL</v>
          </cell>
          <cell r="F1934">
            <v>0</v>
          </cell>
          <cell r="G1934">
            <v>0</v>
          </cell>
        </row>
        <row r="1935">
          <cell r="C1935" t="str">
            <v>MR C SLINGER</v>
          </cell>
          <cell r="D1935" t="str">
            <v>Social Organiser</v>
          </cell>
          <cell r="E1935" t="str">
            <v>CASUAL</v>
          </cell>
          <cell r="F1935">
            <v>0</v>
          </cell>
          <cell r="G1935">
            <v>0</v>
          </cell>
        </row>
        <row r="1936">
          <cell r="C1936" t="str">
            <v>MR JH YOUNG</v>
          </cell>
          <cell r="D1936" t="str">
            <v>Casual CEL Learning Consultant</v>
          </cell>
          <cell r="E1936" t="str">
            <v>CASUAL</v>
          </cell>
          <cell r="F1936">
            <v>0</v>
          </cell>
          <cell r="G1936">
            <v>0</v>
          </cell>
        </row>
        <row r="1937">
          <cell r="C1937" t="str">
            <v>MISS JC LAFFERTY</v>
          </cell>
          <cell r="D1937" t="str">
            <v>Casual Administrator (Law)</v>
          </cell>
          <cell r="E1937" t="str">
            <v>CASUAL</v>
          </cell>
          <cell r="F1937">
            <v>0</v>
          </cell>
          <cell r="G1937">
            <v>0</v>
          </cell>
        </row>
        <row r="1938">
          <cell r="C1938" t="str">
            <v>MR JG PUELLO</v>
          </cell>
          <cell r="D1938" t="str">
            <v>Casual Student Helper</v>
          </cell>
          <cell r="E1938" t="str">
            <v>CASUAL</v>
          </cell>
          <cell r="F1938">
            <v>0</v>
          </cell>
          <cell r="G1938">
            <v>0</v>
          </cell>
        </row>
        <row r="1939">
          <cell r="C1939" t="str">
            <v>MR A KROCHMAL</v>
          </cell>
          <cell r="D1939" t="str">
            <v>Cluster Checker</v>
          </cell>
          <cell r="E1939" t="str">
            <v>CASUAL</v>
          </cell>
          <cell r="F1939">
            <v>0</v>
          </cell>
          <cell r="G1939">
            <v>0</v>
          </cell>
        </row>
        <row r="1940">
          <cell r="C1940" t="str">
            <v>MRS SM CROUCH</v>
          </cell>
          <cell r="D1940" t="str">
            <v>Casual CEL Learning Consultant</v>
          </cell>
          <cell r="E1940" t="str">
            <v>CASUAL</v>
          </cell>
          <cell r="F1940">
            <v>0</v>
          </cell>
          <cell r="G1940">
            <v>0</v>
          </cell>
        </row>
        <row r="1941">
          <cell r="C1941" t="str">
            <v>MISS W LIN</v>
          </cell>
          <cell r="D1941" t="str">
            <v>Casual Research Associate</v>
          </cell>
          <cell r="E1941" t="str">
            <v>CASUAL</v>
          </cell>
          <cell r="F1941">
            <v>0</v>
          </cell>
          <cell r="G1941">
            <v>0</v>
          </cell>
        </row>
        <row r="1942">
          <cell r="C1942" t="str">
            <v>MISS A MILNE</v>
          </cell>
          <cell r="D1942" t="str">
            <v>Temporary English Language Tutor (Summer</v>
          </cell>
          <cell r="E1942" t="str">
            <v>CASUAL</v>
          </cell>
          <cell r="F1942">
            <v>0</v>
          </cell>
          <cell r="G1942">
            <v>0</v>
          </cell>
        </row>
        <row r="1943">
          <cell r="C1943" t="str">
            <v>MR AN WOOD</v>
          </cell>
          <cell r="D1943" t="str">
            <v>Casual CEL Learning Consultant</v>
          </cell>
          <cell r="E1943" t="str">
            <v>CASUAL</v>
          </cell>
          <cell r="F1943">
            <v>0.02</v>
          </cell>
          <cell r="G1943">
            <v>0</v>
          </cell>
        </row>
        <row r="1944">
          <cell r="C1944" t="str">
            <v>MR PW ARMSTRONG</v>
          </cell>
          <cell r="D1944" t="str">
            <v>Casual Research Assistant (Education)</v>
          </cell>
          <cell r="E1944" t="str">
            <v>CASUAL</v>
          </cell>
          <cell r="F1944">
            <v>0</v>
          </cell>
          <cell r="G1944">
            <v>0</v>
          </cell>
        </row>
        <row r="1945">
          <cell r="C1945" t="str">
            <v>MR PJ DIXON</v>
          </cell>
          <cell r="D1945" t="str">
            <v>Casual CEL Learning Consultant</v>
          </cell>
          <cell r="E1945" t="str">
            <v>CASUAL</v>
          </cell>
          <cell r="F1945">
            <v>0</v>
          </cell>
          <cell r="G1945">
            <v>0</v>
          </cell>
        </row>
        <row r="1946">
          <cell r="C1946" t="str">
            <v>MR MJA WEBSTER</v>
          </cell>
          <cell r="D1946" t="str">
            <v>Casual CEL Learning Consultant</v>
          </cell>
          <cell r="E1946" t="str">
            <v>CASUAL</v>
          </cell>
          <cell r="F1946">
            <v>0</v>
          </cell>
          <cell r="G1946">
            <v>0</v>
          </cell>
        </row>
        <row r="1947">
          <cell r="C1947" t="str">
            <v>MR C SWITHINBANK</v>
          </cell>
          <cell r="D1947" t="str">
            <v>CASUAL STUDENT HELPER</v>
          </cell>
          <cell r="E1947" t="str">
            <v>CASUAL</v>
          </cell>
          <cell r="F1947">
            <v>0</v>
          </cell>
          <cell r="G1947">
            <v>0</v>
          </cell>
        </row>
        <row r="1948">
          <cell r="C1948" t="str">
            <v>MR MC BETTERIDGE</v>
          </cell>
          <cell r="D1948" t="str">
            <v>Casual Box Office Clerk</v>
          </cell>
          <cell r="E1948" t="str">
            <v>CASUAL</v>
          </cell>
          <cell r="F1948">
            <v>0</v>
          </cell>
          <cell r="G1948">
            <v>0</v>
          </cell>
        </row>
        <row r="1949">
          <cell r="C1949" t="str">
            <v>MR T LE ROUGETEL</v>
          </cell>
          <cell r="D1949" t="str">
            <v>Student Ambassador LLC</v>
          </cell>
          <cell r="E1949" t="str">
            <v>CASUAL</v>
          </cell>
          <cell r="F1949">
            <v>0</v>
          </cell>
          <cell r="G1949">
            <v>0</v>
          </cell>
        </row>
        <row r="1950">
          <cell r="C1950" t="str">
            <v>MR DP ANDERSON</v>
          </cell>
          <cell r="D1950" t="str">
            <v>Casual Student Helper</v>
          </cell>
          <cell r="E1950" t="str">
            <v>CASUAL</v>
          </cell>
          <cell r="F1950">
            <v>0</v>
          </cell>
          <cell r="G1950">
            <v>0</v>
          </cell>
        </row>
        <row r="1951">
          <cell r="C1951" t="str">
            <v>MR V CHHANA</v>
          </cell>
          <cell r="D1951" t="str">
            <v>Student Ambassador LLC</v>
          </cell>
          <cell r="E1951" t="str">
            <v>CASUAL</v>
          </cell>
          <cell r="F1951">
            <v>0</v>
          </cell>
          <cell r="G1951">
            <v>0</v>
          </cell>
        </row>
        <row r="1952">
          <cell r="C1952" t="str">
            <v>MISS TE LUCAS</v>
          </cell>
          <cell r="D1952" t="str">
            <v>Student Resource Centre Helper</v>
          </cell>
          <cell r="E1952" t="str">
            <v>CASUAL</v>
          </cell>
          <cell r="F1952">
            <v>0</v>
          </cell>
          <cell r="G1952">
            <v>0</v>
          </cell>
        </row>
        <row r="1953">
          <cell r="C1953" t="str">
            <v>MISS S BOLSOM-MORRIS</v>
          </cell>
          <cell r="D1953" t="str">
            <v>Student Ambassador LLC</v>
          </cell>
          <cell r="E1953" t="str">
            <v>CASUAL</v>
          </cell>
          <cell r="F1953">
            <v>0</v>
          </cell>
          <cell r="G1953">
            <v>0</v>
          </cell>
        </row>
        <row r="1954">
          <cell r="C1954" t="str">
            <v>MR SA WEBB</v>
          </cell>
          <cell r="D1954" t="str">
            <v>Casual CEL Learning Consultant</v>
          </cell>
          <cell r="E1954" t="str">
            <v>CASUAL</v>
          </cell>
          <cell r="F1954">
            <v>0</v>
          </cell>
          <cell r="G1954">
            <v>0</v>
          </cell>
        </row>
        <row r="1955">
          <cell r="C1955" t="str">
            <v>MR SM BRADLEY</v>
          </cell>
          <cell r="D1955" t="str">
            <v>Student Project Mentor</v>
          </cell>
          <cell r="E1955" t="str">
            <v>CASUAL</v>
          </cell>
          <cell r="F1955">
            <v>0</v>
          </cell>
          <cell r="G1955">
            <v>0</v>
          </cell>
        </row>
        <row r="1956">
          <cell r="C1956" t="str">
            <v>MISS AR MASON</v>
          </cell>
          <cell r="D1956" t="str">
            <v>Casual Student Helper</v>
          </cell>
          <cell r="E1956" t="str">
            <v>CASUAL</v>
          </cell>
          <cell r="F1956">
            <v>0</v>
          </cell>
          <cell r="G1956">
            <v>0</v>
          </cell>
        </row>
        <row r="1957">
          <cell r="C1957" t="str">
            <v>MR R MACKEY</v>
          </cell>
          <cell r="D1957" t="str">
            <v>Temporary English Language Tutor (Summer</v>
          </cell>
          <cell r="E1957" t="str">
            <v>CASUAL</v>
          </cell>
          <cell r="F1957">
            <v>1</v>
          </cell>
          <cell r="G1957">
            <v>0</v>
          </cell>
        </row>
        <row r="1958">
          <cell r="C1958" t="str">
            <v>MISS M HELD</v>
          </cell>
          <cell r="D1958" t="str">
            <v>Student Ambassador LLC</v>
          </cell>
          <cell r="E1958" t="str">
            <v>CASUAL</v>
          </cell>
          <cell r="F1958">
            <v>0</v>
          </cell>
          <cell r="G1958">
            <v>0</v>
          </cell>
        </row>
        <row r="1959">
          <cell r="C1959" t="str">
            <v>MR MJ ATKINS</v>
          </cell>
          <cell r="D1959" t="str">
            <v>Casual Film Librarian</v>
          </cell>
          <cell r="E1959" t="str">
            <v>CASUAL</v>
          </cell>
          <cell r="F1959">
            <v>0</v>
          </cell>
          <cell r="G1959">
            <v>0</v>
          </cell>
        </row>
        <row r="1960">
          <cell r="C1960" t="str">
            <v>MRS BM PERRY</v>
          </cell>
          <cell r="D1960" t="str">
            <v>Casual Transcriber</v>
          </cell>
          <cell r="E1960" t="str">
            <v>CASUAL</v>
          </cell>
          <cell r="F1960">
            <v>0.17</v>
          </cell>
          <cell r="G1960">
            <v>0</v>
          </cell>
        </row>
        <row r="1961">
          <cell r="C1961" t="str">
            <v>MRS ES SOYTEMEL</v>
          </cell>
          <cell r="D1961" t="str">
            <v>Casual Research Assistant</v>
          </cell>
          <cell r="E1961" t="str">
            <v>CASUAL</v>
          </cell>
          <cell r="F1961">
            <v>0.14000000000000001</v>
          </cell>
          <cell r="G1961">
            <v>0</v>
          </cell>
        </row>
        <row r="1962">
          <cell r="C1962" t="str">
            <v>MISS F FRAZER</v>
          </cell>
          <cell r="D1962" t="str">
            <v>Casual Student Helper</v>
          </cell>
          <cell r="E1962" t="str">
            <v>CASUAL</v>
          </cell>
          <cell r="F1962">
            <v>0.03</v>
          </cell>
          <cell r="G1962">
            <v>0</v>
          </cell>
        </row>
        <row r="1963">
          <cell r="C1963" t="str">
            <v>MISS AC HAIGH</v>
          </cell>
          <cell r="D1963" t="str">
            <v>Casual Steward</v>
          </cell>
          <cell r="E1963" t="str">
            <v>CASUAL</v>
          </cell>
          <cell r="F1963">
            <v>0</v>
          </cell>
          <cell r="G1963">
            <v>0</v>
          </cell>
        </row>
        <row r="1964">
          <cell r="C1964" t="str">
            <v>MISS LA HUGHES</v>
          </cell>
          <cell r="D1964" t="str">
            <v>Casual Student Helper</v>
          </cell>
          <cell r="E1964" t="str">
            <v>CASUAL</v>
          </cell>
          <cell r="F1964">
            <v>0</v>
          </cell>
          <cell r="G1964">
            <v>0</v>
          </cell>
        </row>
        <row r="1965">
          <cell r="C1965" t="str">
            <v>MISS FS JARVIS</v>
          </cell>
          <cell r="D1965" t="str">
            <v>Student Ambassador LLC</v>
          </cell>
          <cell r="E1965" t="str">
            <v>CASUAL</v>
          </cell>
          <cell r="F1965">
            <v>0</v>
          </cell>
          <cell r="G1965">
            <v>0</v>
          </cell>
        </row>
        <row r="1966">
          <cell r="C1966" t="str">
            <v>MISS NS MCNAMARA</v>
          </cell>
          <cell r="D1966" t="str">
            <v>Student Ambassador LLC</v>
          </cell>
          <cell r="E1966" t="str">
            <v>CASUAL</v>
          </cell>
          <cell r="F1966">
            <v>0</v>
          </cell>
          <cell r="G1966">
            <v>0</v>
          </cell>
        </row>
        <row r="1967">
          <cell r="C1967" t="str">
            <v>MISS UA DUFFIN</v>
          </cell>
          <cell r="D1967" t="str">
            <v>Casual Student Helper</v>
          </cell>
          <cell r="E1967" t="str">
            <v>CASUAL</v>
          </cell>
          <cell r="F1967">
            <v>0</v>
          </cell>
          <cell r="G1967">
            <v>0</v>
          </cell>
        </row>
        <row r="1968">
          <cell r="C1968" t="str">
            <v>MISS FV BIRD</v>
          </cell>
          <cell r="D1968" t="str">
            <v>Student Ambassador LLC</v>
          </cell>
          <cell r="E1968" t="str">
            <v>CASUAL</v>
          </cell>
          <cell r="F1968">
            <v>0</v>
          </cell>
          <cell r="G1968">
            <v>0</v>
          </cell>
        </row>
        <row r="1969">
          <cell r="C1969" t="str">
            <v>MR MJ JONES</v>
          </cell>
          <cell r="D1969" t="str">
            <v>Casual Steward Martin Harris Centre</v>
          </cell>
          <cell r="E1969" t="str">
            <v>CASUAL</v>
          </cell>
          <cell r="F1969">
            <v>0</v>
          </cell>
          <cell r="G1969">
            <v>0</v>
          </cell>
        </row>
        <row r="1970">
          <cell r="C1970" t="str">
            <v>MRS M CALDERBANK</v>
          </cell>
          <cell r="D1970" t="str">
            <v>Casual Associate Tutor (Secondary PGCE)</v>
          </cell>
          <cell r="E1970" t="str">
            <v>CASUAL</v>
          </cell>
          <cell r="F1970">
            <v>0</v>
          </cell>
          <cell r="G1970">
            <v>0</v>
          </cell>
        </row>
        <row r="1971">
          <cell r="C1971" t="str">
            <v>MISS JA CLARK</v>
          </cell>
          <cell r="D1971" t="str">
            <v>Casual Student Helper</v>
          </cell>
          <cell r="E1971" t="str">
            <v>CASUAL</v>
          </cell>
          <cell r="F1971">
            <v>0</v>
          </cell>
          <cell r="G1971">
            <v>0</v>
          </cell>
        </row>
        <row r="1972">
          <cell r="C1972" t="str">
            <v>MISS M PULJIC</v>
          </cell>
          <cell r="D1972" t="str">
            <v>Casual Office Admin</v>
          </cell>
          <cell r="E1972" t="str">
            <v>CASUAL</v>
          </cell>
          <cell r="F1972">
            <v>0</v>
          </cell>
          <cell r="G1972">
            <v>0</v>
          </cell>
        </row>
        <row r="1973">
          <cell r="C1973" t="str">
            <v>MISS SE PLUMB</v>
          </cell>
          <cell r="D1973" t="str">
            <v>Casual Student Helper</v>
          </cell>
          <cell r="E1973" t="str">
            <v>CASUAL</v>
          </cell>
          <cell r="F1973">
            <v>0</v>
          </cell>
          <cell r="G1973">
            <v>0</v>
          </cell>
        </row>
        <row r="1974">
          <cell r="C1974" t="str">
            <v>MISS F KHAN</v>
          </cell>
          <cell r="D1974" t="str">
            <v>Student Ambassador LLC</v>
          </cell>
          <cell r="E1974" t="str">
            <v>CASUAL</v>
          </cell>
          <cell r="F1974">
            <v>0</v>
          </cell>
          <cell r="G1974">
            <v>0</v>
          </cell>
        </row>
        <row r="1975">
          <cell r="C1975" t="str">
            <v>MISS LM HOWARTH</v>
          </cell>
          <cell r="D1975" t="str">
            <v>Social Organiser</v>
          </cell>
          <cell r="E1975" t="str">
            <v>CASUAL</v>
          </cell>
          <cell r="F1975">
            <v>0</v>
          </cell>
          <cell r="G1975">
            <v>0</v>
          </cell>
        </row>
        <row r="1976">
          <cell r="C1976" t="str">
            <v>MRS L TAYLOR</v>
          </cell>
          <cell r="D1976" t="str">
            <v>Casual Associate Tutor (Secondary PGCE)</v>
          </cell>
          <cell r="E1976" t="str">
            <v>CASUAL</v>
          </cell>
          <cell r="F1976">
            <v>0</v>
          </cell>
          <cell r="G1976">
            <v>0</v>
          </cell>
        </row>
        <row r="1977">
          <cell r="C1977" t="str">
            <v>MISS HM BODDINGTON</v>
          </cell>
          <cell r="D1977" t="str">
            <v>Student Ambassador LLC</v>
          </cell>
          <cell r="E1977" t="str">
            <v>CASUAL</v>
          </cell>
          <cell r="F1977">
            <v>0</v>
          </cell>
          <cell r="G1977">
            <v>0</v>
          </cell>
        </row>
        <row r="1978">
          <cell r="C1978" t="str">
            <v>MISS RJ SWAINSTON</v>
          </cell>
          <cell r="D1978" t="str">
            <v>Casual Steward Martin Harris Centre</v>
          </cell>
          <cell r="E1978" t="str">
            <v>CASUAL</v>
          </cell>
          <cell r="F1978">
            <v>0</v>
          </cell>
          <cell r="G1978">
            <v>0</v>
          </cell>
        </row>
        <row r="1979">
          <cell r="C1979" t="str">
            <v>MISS KAE WELLAND</v>
          </cell>
          <cell r="D1979" t="str">
            <v>Student Ambassador LLC</v>
          </cell>
          <cell r="E1979" t="str">
            <v>CASUAL</v>
          </cell>
          <cell r="F1979">
            <v>0</v>
          </cell>
          <cell r="G1979">
            <v>0</v>
          </cell>
        </row>
        <row r="1980">
          <cell r="C1980" t="str">
            <v>MR AG EVANS</v>
          </cell>
          <cell r="D1980" t="str">
            <v>Student Ambassador LLC</v>
          </cell>
          <cell r="E1980" t="str">
            <v>CASUAL</v>
          </cell>
          <cell r="F1980">
            <v>0</v>
          </cell>
          <cell r="G1980">
            <v>0</v>
          </cell>
        </row>
        <row r="1981">
          <cell r="C1981" t="str">
            <v>MISS S GOSRANI</v>
          </cell>
          <cell r="D1981" t="str">
            <v>Student Ambassador LLC</v>
          </cell>
          <cell r="E1981" t="str">
            <v>CASUAL</v>
          </cell>
          <cell r="F1981">
            <v>0</v>
          </cell>
          <cell r="G1981">
            <v>0</v>
          </cell>
        </row>
        <row r="1982">
          <cell r="C1982" t="str">
            <v>MISS D ELLIS</v>
          </cell>
          <cell r="D1982" t="str">
            <v>Student Ambassador LLC</v>
          </cell>
          <cell r="E1982" t="str">
            <v>CASUAL</v>
          </cell>
          <cell r="F1982">
            <v>0</v>
          </cell>
          <cell r="G1982">
            <v>0</v>
          </cell>
        </row>
        <row r="1983">
          <cell r="C1983" t="str">
            <v>MISS N DUNNOOS</v>
          </cell>
          <cell r="D1983" t="str">
            <v>Student Helper - Open Days</v>
          </cell>
          <cell r="E1983" t="str">
            <v>CASUAL</v>
          </cell>
          <cell r="F1983">
            <v>0</v>
          </cell>
          <cell r="G1983">
            <v>0</v>
          </cell>
        </row>
        <row r="1984">
          <cell r="C1984" t="str">
            <v>MISS A HINAWSKI</v>
          </cell>
          <cell r="D1984" t="str">
            <v>Student Ambassador LLC</v>
          </cell>
          <cell r="E1984" t="str">
            <v>CASUAL</v>
          </cell>
          <cell r="F1984">
            <v>0</v>
          </cell>
          <cell r="G1984">
            <v>0</v>
          </cell>
        </row>
        <row r="1985">
          <cell r="C1985" t="str">
            <v>MISS JR HOWICK</v>
          </cell>
          <cell r="D1985" t="str">
            <v>Student Ambassador LLC</v>
          </cell>
          <cell r="E1985" t="str">
            <v>CASUAL</v>
          </cell>
          <cell r="F1985">
            <v>0</v>
          </cell>
          <cell r="G1985">
            <v>0</v>
          </cell>
        </row>
        <row r="1986">
          <cell r="C1986" t="str">
            <v>MISS HF CLARKE</v>
          </cell>
          <cell r="D1986" t="str">
            <v>Research Assistant</v>
          </cell>
          <cell r="E1986" t="str">
            <v>CASUAL</v>
          </cell>
          <cell r="F1986">
            <v>0</v>
          </cell>
          <cell r="G1986">
            <v>0</v>
          </cell>
        </row>
        <row r="1987">
          <cell r="C1987" t="str">
            <v>MISS S LLOVES</v>
          </cell>
          <cell r="D1987" t="str">
            <v>Student Ambassador LLC</v>
          </cell>
          <cell r="E1987" t="str">
            <v>CASUAL</v>
          </cell>
          <cell r="F1987">
            <v>0</v>
          </cell>
          <cell r="G1987">
            <v>0</v>
          </cell>
        </row>
        <row r="1988">
          <cell r="C1988" t="str">
            <v>MISS MK VENTER</v>
          </cell>
          <cell r="D1988" t="str">
            <v>Casual Student Helper</v>
          </cell>
          <cell r="E1988" t="str">
            <v>CASUAL</v>
          </cell>
          <cell r="F1988">
            <v>0</v>
          </cell>
          <cell r="G1988">
            <v>0</v>
          </cell>
        </row>
        <row r="1989">
          <cell r="C1989" t="str">
            <v>MR IAG LAKSARI-ADAMS</v>
          </cell>
          <cell r="D1989" t="str">
            <v>Student Ambassador LLC</v>
          </cell>
          <cell r="E1989" t="str">
            <v>CASUAL</v>
          </cell>
          <cell r="F1989">
            <v>0</v>
          </cell>
          <cell r="G1989">
            <v>0</v>
          </cell>
        </row>
        <row r="1990">
          <cell r="C1990" t="str">
            <v>MR J HOU</v>
          </cell>
          <cell r="D1990" t="str">
            <v>Casual Data Input Administrator</v>
          </cell>
          <cell r="E1990" t="str">
            <v>CASUAL</v>
          </cell>
          <cell r="F1990">
            <v>0</v>
          </cell>
          <cell r="G1990">
            <v>0</v>
          </cell>
        </row>
        <row r="1991">
          <cell r="C1991" t="str">
            <v>MISS C ASHWELL</v>
          </cell>
          <cell r="D1991" t="str">
            <v>Student Ambassador LLC</v>
          </cell>
          <cell r="E1991" t="str">
            <v>CASUAL</v>
          </cell>
          <cell r="F1991">
            <v>0</v>
          </cell>
          <cell r="G1991">
            <v>0</v>
          </cell>
        </row>
        <row r="1992">
          <cell r="C1992" t="str">
            <v>MISS JK RODGMAN</v>
          </cell>
          <cell r="D1992" t="str">
            <v>Student Helper - Open Days</v>
          </cell>
          <cell r="E1992" t="str">
            <v>CASUAL</v>
          </cell>
          <cell r="F1992">
            <v>0</v>
          </cell>
          <cell r="G1992">
            <v>0</v>
          </cell>
        </row>
        <row r="1993">
          <cell r="C1993" t="str">
            <v>MISS NJ CONNELL</v>
          </cell>
          <cell r="D1993" t="str">
            <v>Student Ambassador LLC</v>
          </cell>
          <cell r="E1993" t="str">
            <v>CASUAL</v>
          </cell>
          <cell r="F1993">
            <v>0</v>
          </cell>
          <cell r="G1993">
            <v>0</v>
          </cell>
        </row>
        <row r="1994">
          <cell r="C1994" t="str">
            <v>MISS RL SKELTON</v>
          </cell>
          <cell r="D1994" t="str">
            <v>Student Ambassador LLC</v>
          </cell>
          <cell r="E1994" t="str">
            <v>CASUAL</v>
          </cell>
          <cell r="F1994">
            <v>0</v>
          </cell>
          <cell r="G1994">
            <v>0</v>
          </cell>
        </row>
        <row r="1995">
          <cell r="C1995" t="str">
            <v>MRS Z O'RIORDAN</v>
          </cell>
          <cell r="D1995" t="str">
            <v>Casual Co-facilitator on EDUC10161</v>
          </cell>
          <cell r="E1995" t="str">
            <v>CASUAL</v>
          </cell>
          <cell r="F1995">
            <v>0</v>
          </cell>
          <cell r="G1995">
            <v>0</v>
          </cell>
        </row>
        <row r="1996">
          <cell r="C1996" t="str">
            <v>MR J QUAYLE</v>
          </cell>
          <cell r="D1996" t="str">
            <v>Casual Student Helper</v>
          </cell>
          <cell r="E1996" t="str">
            <v>CASUAL</v>
          </cell>
          <cell r="F1996">
            <v>0</v>
          </cell>
          <cell r="G1996">
            <v>0</v>
          </cell>
        </row>
        <row r="1997">
          <cell r="C1997" t="str">
            <v>MISS LN CODY</v>
          </cell>
          <cell r="D1997" t="str">
            <v>Casual Steward</v>
          </cell>
          <cell r="E1997" t="str">
            <v>CASUAL</v>
          </cell>
          <cell r="F1997">
            <v>0</v>
          </cell>
          <cell r="G1997">
            <v>0</v>
          </cell>
        </row>
        <row r="1998">
          <cell r="C1998" t="str">
            <v>MRS S HARNEY</v>
          </cell>
          <cell r="D1998" t="str">
            <v>Casual Helper</v>
          </cell>
          <cell r="E1998" t="str">
            <v>CASUAL</v>
          </cell>
          <cell r="F1998">
            <v>0</v>
          </cell>
          <cell r="G1998">
            <v>0</v>
          </cell>
        </row>
        <row r="1999">
          <cell r="C1999" t="str">
            <v>MISS RK HEDEMALM</v>
          </cell>
          <cell r="D1999" t="str">
            <v>Casual Student Helper</v>
          </cell>
          <cell r="E1999" t="str">
            <v>CASUAL</v>
          </cell>
          <cell r="F1999">
            <v>0</v>
          </cell>
          <cell r="G1999">
            <v>0</v>
          </cell>
        </row>
        <row r="2000">
          <cell r="C2000" t="str">
            <v>MR S SAXTON</v>
          </cell>
          <cell r="D2000" t="str">
            <v>Temporary English Language Tutor (Summer</v>
          </cell>
          <cell r="E2000" t="str">
            <v>CASUAL</v>
          </cell>
          <cell r="F2000">
            <v>0</v>
          </cell>
          <cell r="G2000">
            <v>0</v>
          </cell>
        </row>
        <row r="2001">
          <cell r="C2001" t="str">
            <v>MR CS WRIGHT</v>
          </cell>
          <cell r="D2001" t="str">
            <v>Casual Student Helper</v>
          </cell>
          <cell r="E2001" t="str">
            <v>CASUAL</v>
          </cell>
          <cell r="F2001">
            <v>0</v>
          </cell>
          <cell r="G2001">
            <v>0</v>
          </cell>
        </row>
        <row r="2002">
          <cell r="C2002" t="str">
            <v>MS MJ JAKIMOW</v>
          </cell>
          <cell r="D2002" t="str">
            <v>Data Input Administrator</v>
          </cell>
          <cell r="E2002" t="str">
            <v>CASUAL</v>
          </cell>
          <cell r="F2002">
            <v>0</v>
          </cell>
          <cell r="G2002">
            <v>0</v>
          </cell>
        </row>
        <row r="2003">
          <cell r="C2003" t="str">
            <v>MISS WK SYMES</v>
          </cell>
          <cell r="D2003" t="str">
            <v>Casual Research Assistant (Education)</v>
          </cell>
          <cell r="E2003" t="str">
            <v>CASUAL</v>
          </cell>
          <cell r="F2003">
            <v>0</v>
          </cell>
          <cell r="G2003">
            <v>0</v>
          </cell>
        </row>
        <row r="2004">
          <cell r="C2004" t="str">
            <v>MISS HC ASHMAN</v>
          </cell>
          <cell r="D2004" t="str">
            <v>Casual Steward</v>
          </cell>
          <cell r="E2004" t="str">
            <v>CASUAL</v>
          </cell>
          <cell r="F2004">
            <v>0</v>
          </cell>
          <cell r="G2004">
            <v>0</v>
          </cell>
        </row>
        <row r="2005">
          <cell r="C2005" t="str">
            <v>MISS E GREEN</v>
          </cell>
          <cell r="D2005" t="str">
            <v>Student Ambassador LLC</v>
          </cell>
          <cell r="E2005" t="str">
            <v>CASUAL</v>
          </cell>
          <cell r="F2005">
            <v>0</v>
          </cell>
          <cell r="G2005">
            <v>0</v>
          </cell>
        </row>
        <row r="2006">
          <cell r="C2006" t="str">
            <v>MISS JE NOVITZKY</v>
          </cell>
          <cell r="D2006" t="str">
            <v>Casual Student Helper</v>
          </cell>
          <cell r="E2006" t="str">
            <v>CASUAL</v>
          </cell>
          <cell r="F2006">
            <v>0</v>
          </cell>
          <cell r="G2006">
            <v>0</v>
          </cell>
        </row>
        <row r="2007">
          <cell r="C2007" t="str">
            <v>MISS R SANNAEE</v>
          </cell>
          <cell r="D2007" t="str">
            <v>Casual Steward Martin Harris Centre</v>
          </cell>
          <cell r="E2007" t="str">
            <v>CASUAL</v>
          </cell>
          <cell r="F2007">
            <v>0</v>
          </cell>
          <cell r="G2007">
            <v>0</v>
          </cell>
        </row>
        <row r="2008">
          <cell r="C2008" t="str">
            <v>MISS MF BARRETO</v>
          </cell>
          <cell r="D2008" t="str">
            <v>Student Ambassador LLC</v>
          </cell>
          <cell r="E2008" t="str">
            <v>CASUAL</v>
          </cell>
          <cell r="F2008">
            <v>0</v>
          </cell>
          <cell r="G2008">
            <v>0</v>
          </cell>
        </row>
        <row r="2009">
          <cell r="C2009" t="str">
            <v>MISS CR FERRY</v>
          </cell>
          <cell r="D2009" t="str">
            <v>Casual</v>
          </cell>
          <cell r="E2009" t="str">
            <v>CASUAL</v>
          </cell>
          <cell r="F2009">
            <v>0</v>
          </cell>
          <cell r="G2009">
            <v>0</v>
          </cell>
        </row>
        <row r="2010">
          <cell r="C2010" t="str">
            <v>MR M SMITH</v>
          </cell>
          <cell r="D2010" t="str">
            <v>Temporary English Language Tutor (Summer</v>
          </cell>
          <cell r="E2010" t="str">
            <v>CASUAL</v>
          </cell>
          <cell r="F2010">
            <v>0</v>
          </cell>
          <cell r="G2010">
            <v>0</v>
          </cell>
        </row>
        <row r="2011">
          <cell r="C2011" t="str">
            <v>MISS A LESTER</v>
          </cell>
          <cell r="D2011" t="str">
            <v>Casual Box Office Clerk</v>
          </cell>
          <cell r="E2011" t="str">
            <v>CASUAL</v>
          </cell>
          <cell r="F2011">
            <v>0</v>
          </cell>
          <cell r="G2011">
            <v>0</v>
          </cell>
        </row>
        <row r="2012">
          <cell r="C2012" t="str">
            <v>MISS A COX</v>
          </cell>
          <cell r="D2012" t="str">
            <v>Casual Steward Martin Harris Centre</v>
          </cell>
          <cell r="E2012" t="str">
            <v>CASUAL</v>
          </cell>
          <cell r="F2012">
            <v>0</v>
          </cell>
          <cell r="G2012">
            <v>0</v>
          </cell>
        </row>
        <row r="2013">
          <cell r="C2013" t="str">
            <v>MISS GT TAYLOR</v>
          </cell>
          <cell r="D2013" t="str">
            <v>Casual Student Helper</v>
          </cell>
          <cell r="E2013" t="str">
            <v>CASUAL</v>
          </cell>
          <cell r="F2013">
            <v>0</v>
          </cell>
          <cell r="G2013">
            <v>0</v>
          </cell>
        </row>
        <row r="2014">
          <cell r="C2014" t="str">
            <v>MR J IQBAL</v>
          </cell>
          <cell r="D2014" t="str">
            <v>Student Ambassador LLC</v>
          </cell>
          <cell r="E2014" t="str">
            <v>CASUAL</v>
          </cell>
          <cell r="F2014">
            <v>0</v>
          </cell>
          <cell r="G2014">
            <v>0</v>
          </cell>
        </row>
        <row r="2015">
          <cell r="C2015" t="str">
            <v>MS M KAZARIAN</v>
          </cell>
          <cell r="D2015" t="str">
            <v>Casual Administrative Assistant (Law)</v>
          </cell>
          <cell r="E2015" t="str">
            <v>CASUAL</v>
          </cell>
          <cell r="F2015">
            <v>0</v>
          </cell>
          <cell r="G2015">
            <v>0</v>
          </cell>
        </row>
        <row r="2016">
          <cell r="C2016" t="str">
            <v>MR JW GUY</v>
          </cell>
          <cell r="D2016" t="str">
            <v>Casual Steward</v>
          </cell>
          <cell r="E2016" t="str">
            <v>CASUAL</v>
          </cell>
          <cell r="F2016">
            <v>0</v>
          </cell>
          <cell r="G2016">
            <v>0</v>
          </cell>
        </row>
        <row r="2017">
          <cell r="C2017" t="str">
            <v>MISS JC EVANS</v>
          </cell>
          <cell r="D2017" t="str">
            <v>AHC Student Helper</v>
          </cell>
          <cell r="E2017" t="str">
            <v>CASUAL</v>
          </cell>
          <cell r="F2017">
            <v>0</v>
          </cell>
          <cell r="G2017">
            <v>0</v>
          </cell>
        </row>
        <row r="2018">
          <cell r="C2018" t="str">
            <v>MISS RL MORRELL</v>
          </cell>
          <cell r="D2018" t="str">
            <v>Casual Student Helper</v>
          </cell>
          <cell r="E2018" t="str">
            <v>CASUAL</v>
          </cell>
          <cell r="F2018">
            <v>0</v>
          </cell>
          <cell r="G2018">
            <v>0</v>
          </cell>
        </row>
        <row r="2019">
          <cell r="C2019" t="str">
            <v>MS A MOLINA</v>
          </cell>
          <cell r="D2019" t="str">
            <v>Casual Student Helper</v>
          </cell>
          <cell r="E2019" t="str">
            <v>CASUAL</v>
          </cell>
          <cell r="F2019">
            <v>0</v>
          </cell>
          <cell r="G2019">
            <v>0</v>
          </cell>
        </row>
        <row r="2020">
          <cell r="C2020" t="str">
            <v>MR DP WISHART</v>
          </cell>
          <cell r="D2020" t="str">
            <v>Casual Steward Martin Harris Centre</v>
          </cell>
          <cell r="E2020" t="str">
            <v>CASUAL</v>
          </cell>
          <cell r="F2020">
            <v>0</v>
          </cell>
          <cell r="G2020">
            <v>0</v>
          </cell>
        </row>
        <row r="2021">
          <cell r="C2021" t="str">
            <v>MISS JD WILLIAMS</v>
          </cell>
          <cell r="D2021" t="str">
            <v>Student Ambassador LLC</v>
          </cell>
          <cell r="E2021" t="str">
            <v>CASUAL</v>
          </cell>
          <cell r="F2021">
            <v>0</v>
          </cell>
          <cell r="G2021">
            <v>0</v>
          </cell>
        </row>
        <row r="2022">
          <cell r="C2022" t="str">
            <v>MS S REGMI</v>
          </cell>
          <cell r="D2022" t="str">
            <v>Casual Helper</v>
          </cell>
          <cell r="E2022" t="str">
            <v>CASUAL</v>
          </cell>
          <cell r="F2022">
            <v>0</v>
          </cell>
          <cell r="G2022">
            <v>0</v>
          </cell>
        </row>
        <row r="2023">
          <cell r="C2023" t="str">
            <v>MISS LVC MACFADDEN</v>
          </cell>
          <cell r="D2023" t="str">
            <v>Casual Student Helper</v>
          </cell>
          <cell r="E2023" t="str">
            <v>CASUAL</v>
          </cell>
          <cell r="F2023">
            <v>0</v>
          </cell>
          <cell r="G2023">
            <v>0</v>
          </cell>
        </row>
        <row r="2024">
          <cell r="C2024" t="str">
            <v>MISS B POWELL</v>
          </cell>
          <cell r="D2024" t="str">
            <v>Casual Administrative Assistant</v>
          </cell>
          <cell r="E2024" t="str">
            <v>CASUAL</v>
          </cell>
          <cell r="F2024">
            <v>0</v>
          </cell>
          <cell r="G2024">
            <v>0</v>
          </cell>
        </row>
        <row r="2025">
          <cell r="C2025" t="str">
            <v>MISS LM SPEARMAN</v>
          </cell>
          <cell r="D2025" t="str">
            <v>Student Ambassador LLC</v>
          </cell>
          <cell r="E2025" t="str">
            <v>CASUAL</v>
          </cell>
          <cell r="F2025">
            <v>0</v>
          </cell>
          <cell r="G2025">
            <v>0</v>
          </cell>
        </row>
        <row r="2026">
          <cell r="C2026" t="str">
            <v>MISS H PARTRIDGE</v>
          </cell>
          <cell r="D2026" t="str">
            <v>Casual Student Helper</v>
          </cell>
          <cell r="E2026" t="str">
            <v>CASUAL</v>
          </cell>
          <cell r="F2026">
            <v>0</v>
          </cell>
          <cell r="G2026">
            <v>0</v>
          </cell>
        </row>
        <row r="2027">
          <cell r="C2027" t="str">
            <v>MISS EM TUCK</v>
          </cell>
          <cell r="D2027" t="str">
            <v>Casual - Student Helper</v>
          </cell>
          <cell r="E2027" t="str">
            <v>CASUAL</v>
          </cell>
          <cell r="F2027">
            <v>0</v>
          </cell>
          <cell r="G2027">
            <v>0</v>
          </cell>
        </row>
        <row r="2028">
          <cell r="C2028" t="str">
            <v>MS J CHAO</v>
          </cell>
          <cell r="D2028" t="str">
            <v>Student Resource Centre Helper</v>
          </cell>
          <cell r="E2028" t="str">
            <v>CASUAL</v>
          </cell>
          <cell r="F2028">
            <v>0</v>
          </cell>
          <cell r="G2028">
            <v>0</v>
          </cell>
        </row>
        <row r="2029">
          <cell r="C2029" t="str">
            <v>MR DA SUNDERLAND</v>
          </cell>
          <cell r="D2029" t="str">
            <v>Temporary English Language Tutor (Summer</v>
          </cell>
          <cell r="E2029" t="str">
            <v>CASUAL</v>
          </cell>
          <cell r="F2029">
            <v>0</v>
          </cell>
          <cell r="G2029">
            <v>0</v>
          </cell>
        </row>
        <row r="2030">
          <cell r="C2030" t="str">
            <v>MR I CAUGHLIN</v>
          </cell>
          <cell r="D2030" t="str">
            <v>Temporary English Language Tutor (Summer</v>
          </cell>
          <cell r="E2030" t="str">
            <v>CASUAL</v>
          </cell>
          <cell r="F2030">
            <v>0</v>
          </cell>
          <cell r="G2030">
            <v>0</v>
          </cell>
        </row>
        <row r="2031">
          <cell r="C2031" t="str">
            <v>MISS E CHRONNELL</v>
          </cell>
          <cell r="D2031" t="str">
            <v>Temporary English Language Tutor (Summer</v>
          </cell>
          <cell r="E2031" t="str">
            <v>CASUAL</v>
          </cell>
          <cell r="F2031">
            <v>0</v>
          </cell>
          <cell r="G2031">
            <v>0</v>
          </cell>
        </row>
        <row r="2032">
          <cell r="C2032" t="str">
            <v>MR TB COLBOURNE</v>
          </cell>
          <cell r="D2032" t="str">
            <v>Student Ambassador LLC</v>
          </cell>
          <cell r="E2032" t="str">
            <v>CASUAL</v>
          </cell>
          <cell r="F2032">
            <v>0</v>
          </cell>
          <cell r="G2032">
            <v>0</v>
          </cell>
        </row>
        <row r="2033">
          <cell r="C2033" t="str">
            <v>MISS RA BLAKE</v>
          </cell>
          <cell r="D2033" t="str">
            <v>Casual Student Helper</v>
          </cell>
          <cell r="E2033" t="str">
            <v>CASUAL</v>
          </cell>
          <cell r="F2033">
            <v>0</v>
          </cell>
          <cell r="G2033">
            <v>0</v>
          </cell>
        </row>
        <row r="2034">
          <cell r="C2034" t="str">
            <v>MR DM MATYSIAK</v>
          </cell>
          <cell r="D2034" t="str">
            <v>Temporary English Language Tutor (Summer</v>
          </cell>
          <cell r="E2034" t="str">
            <v>CASUAL</v>
          </cell>
          <cell r="F2034">
            <v>0</v>
          </cell>
          <cell r="G2034">
            <v>0</v>
          </cell>
        </row>
        <row r="2035">
          <cell r="C2035" t="str">
            <v>MR DE WILLIAMS</v>
          </cell>
          <cell r="D2035" t="str">
            <v>Temporary English Language Tutor (Summer</v>
          </cell>
          <cell r="E2035" t="str">
            <v>CASUAL</v>
          </cell>
          <cell r="F2035">
            <v>0</v>
          </cell>
          <cell r="G2035">
            <v>0</v>
          </cell>
        </row>
        <row r="2036">
          <cell r="C2036" t="str">
            <v>MISS J GRAINGER</v>
          </cell>
          <cell r="D2036" t="str">
            <v>Student Ambassador LLC</v>
          </cell>
          <cell r="E2036" t="str">
            <v>CASUAL</v>
          </cell>
          <cell r="F2036">
            <v>0</v>
          </cell>
          <cell r="G2036">
            <v>0</v>
          </cell>
        </row>
        <row r="2037">
          <cell r="C2037" t="str">
            <v>MR D HEATH</v>
          </cell>
          <cell r="D2037" t="str">
            <v>Student Ambassador LLC</v>
          </cell>
          <cell r="E2037" t="str">
            <v>CASUAL</v>
          </cell>
          <cell r="F2037">
            <v>0</v>
          </cell>
          <cell r="G2037">
            <v>0</v>
          </cell>
        </row>
        <row r="2038">
          <cell r="C2038" t="str">
            <v>MISS LA NEAL</v>
          </cell>
          <cell r="D2038" t="str">
            <v>Casual Assistant</v>
          </cell>
          <cell r="E2038" t="str">
            <v>CASUAL</v>
          </cell>
          <cell r="F2038">
            <v>0</v>
          </cell>
          <cell r="G2038">
            <v>0</v>
          </cell>
        </row>
        <row r="2039">
          <cell r="C2039" t="str">
            <v>MISS A NOKES</v>
          </cell>
          <cell r="D2039" t="str">
            <v>Student Ambassador LLC</v>
          </cell>
          <cell r="E2039" t="str">
            <v>CASUAL</v>
          </cell>
          <cell r="F2039">
            <v>0</v>
          </cell>
          <cell r="G2039">
            <v>0</v>
          </cell>
        </row>
        <row r="2040">
          <cell r="C2040" t="str">
            <v>MISS E FENLON</v>
          </cell>
          <cell r="D2040" t="str">
            <v>Student Ambassador LLC</v>
          </cell>
          <cell r="E2040" t="str">
            <v>CASUAL</v>
          </cell>
          <cell r="F2040">
            <v>0</v>
          </cell>
          <cell r="G2040">
            <v>0</v>
          </cell>
        </row>
        <row r="2041">
          <cell r="C2041" t="str">
            <v>MR MC RIGBY</v>
          </cell>
          <cell r="D2041" t="str">
            <v>Casual Student Helper</v>
          </cell>
          <cell r="E2041" t="str">
            <v>CASUAL</v>
          </cell>
          <cell r="F2041">
            <v>0</v>
          </cell>
          <cell r="G2041">
            <v>0</v>
          </cell>
        </row>
        <row r="2042">
          <cell r="C2042" t="str">
            <v>MISS CB CULLEN</v>
          </cell>
          <cell r="D2042" t="str">
            <v>CASUAL STUDENT AMBASSADOR (LLC)</v>
          </cell>
          <cell r="E2042" t="str">
            <v>CASUAL</v>
          </cell>
          <cell r="F2042">
            <v>0</v>
          </cell>
          <cell r="G2042">
            <v>0</v>
          </cell>
        </row>
        <row r="2043">
          <cell r="C2043" t="str">
            <v>MISS RD FARMER</v>
          </cell>
          <cell r="D2043" t="str">
            <v>Casual Student Helper</v>
          </cell>
          <cell r="E2043" t="str">
            <v>CASUAL</v>
          </cell>
          <cell r="F2043">
            <v>0</v>
          </cell>
          <cell r="G2043">
            <v>0</v>
          </cell>
        </row>
        <row r="2044">
          <cell r="C2044" t="str">
            <v>MR KY NG</v>
          </cell>
          <cell r="D2044" t="str">
            <v>Casual IT Support</v>
          </cell>
          <cell r="E2044" t="str">
            <v>CASUAL</v>
          </cell>
          <cell r="F2044">
            <v>0</v>
          </cell>
          <cell r="G2044">
            <v>0</v>
          </cell>
        </row>
        <row r="2045">
          <cell r="C2045" t="str">
            <v>MISS R EVANS</v>
          </cell>
          <cell r="D2045" t="str">
            <v>Temporary English Language Tutor (Summer</v>
          </cell>
          <cell r="E2045" t="str">
            <v>CASUAL</v>
          </cell>
          <cell r="F2045">
            <v>0</v>
          </cell>
          <cell r="G2045">
            <v>0</v>
          </cell>
        </row>
        <row r="2046">
          <cell r="C2046" t="str">
            <v>MISS LEG WARDEN</v>
          </cell>
          <cell r="D2046" t="str">
            <v>Casual Student Helper</v>
          </cell>
          <cell r="E2046" t="str">
            <v>CASUAL</v>
          </cell>
          <cell r="F2046">
            <v>0</v>
          </cell>
          <cell r="G2046">
            <v>0</v>
          </cell>
        </row>
        <row r="2047">
          <cell r="C2047" t="str">
            <v>MISS AB TALBOT</v>
          </cell>
          <cell r="D2047" t="str">
            <v>Casual Steward</v>
          </cell>
          <cell r="E2047" t="str">
            <v>CASUAL</v>
          </cell>
          <cell r="F2047">
            <v>0</v>
          </cell>
          <cell r="G2047">
            <v>0</v>
          </cell>
        </row>
        <row r="2048">
          <cell r="C2048" t="str">
            <v>MISS D TOPALOVIC</v>
          </cell>
          <cell r="D2048" t="str">
            <v>Casual Student Helper</v>
          </cell>
          <cell r="E2048" t="str">
            <v>CASUAL</v>
          </cell>
          <cell r="F2048">
            <v>0</v>
          </cell>
          <cell r="G2048">
            <v>0</v>
          </cell>
        </row>
        <row r="2049">
          <cell r="C2049" t="str">
            <v>MR WO BROCKBANK</v>
          </cell>
          <cell r="D2049" t="str">
            <v>Student Ambassador LLC</v>
          </cell>
          <cell r="E2049" t="str">
            <v>CASUAL</v>
          </cell>
          <cell r="F2049">
            <v>0</v>
          </cell>
          <cell r="G2049">
            <v>0</v>
          </cell>
        </row>
        <row r="2050">
          <cell r="C2050" t="str">
            <v>MR DJ WAKEFIELD</v>
          </cell>
          <cell r="D2050" t="str">
            <v>Casual Research Assistant (Education)</v>
          </cell>
          <cell r="E2050" t="str">
            <v>CASUAL</v>
          </cell>
          <cell r="F2050">
            <v>0</v>
          </cell>
          <cell r="G2050">
            <v>0</v>
          </cell>
        </row>
        <row r="2051">
          <cell r="C2051" t="str">
            <v>MISS R DUERDEN</v>
          </cell>
          <cell r="D2051" t="str">
            <v>Casual Student Helper</v>
          </cell>
          <cell r="E2051" t="str">
            <v>CASUAL</v>
          </cell>
          <cell r="F2051">
            <v>0</v>
          </cell>
          <cell r="G2051">
            <v>0</v>
          </cell>
        </row>
        <row r="2052">
          <cell r="C2052" t="str">
            <v>MR KO DALBY</v>
          </cell>
          <cell r="D2052" t="str">
            <v>Temporary English Language Tutor (Summer</v>
          </cell>
          <cell r="E2052" t="str">
            <v>CASUAL</v>
          </cell>
          <cell r="F2052">
            <v>1</v>
          </cell>
          <cell r="G2052">
            <v>0</v>
          </cell>
        </row>
        <row r="2053">
          <cell r="C2053" t="str">
            <v>MR A MAHAY</v>
          </cell>
          <cell r="D2053" t="str">
            <v>CASUAL STUDENT AMBASSADOR</v>
          </cell>
          <cell r="E2053" t="str">
            <v>CASUAL</v>
          </cell>
          <cell r="F2053">
            <v>0</v>
          </cell>
          <cell r="G2053">
            <v>0</v>
          </cell>
        </row>
        <row r="2054">
          <cell r="C2054" t="str">
            <v>MS DM LANG</v>
          </cell>
          <cell r="D2054" t="str">
            <v>Clerical Assistant</v>
          </cell>
          <cell r="E2054" t="str">
            <v>CASUAL</v>
          </cell>
          <cell r="F2054">
            <v>0</v>
          </cell>
          <cell r="G2054">
            <v>0</v>
          </cell>
        </row>
        <row r="2055">
          <cell r="C2055" t="str">
            <v>MISS R BEST</v>
          </cell>
          <cell r="D2055" t="str">
            <v>Student Ambassador LLC</v>
          </cell>
          <cell r="E2055" t="str">
            <v>CASUAL</v>
          </cell>
          <cell r="F2055">
            <v>0</v>
          </cell>
          <cell r="G2055">
            <v>0</v>
          </cell>
        </row>
        <row r="2056">
          <cell r="C2056" t="str">
            <v>MISS CI FRENCH</v>
          </cell>
          <cell r="D2056" t="str">
            <v>Student Ambassador LLC</v>
          </cell>
          <cell r="E2056" t="str">
            <v>CASUAL</v>
          </cell>
          <cell r="F2056">
            <v>0</v>
          </cell>
          <cell r="G2056">
            <v>0</v>
          </cell>
        </row>
        <row r="2057">
          <cell r="C2057" t="str">
            <v>MR D WHITE</v>
          </cell>
          <cell r="D2057" t="str">
            <v>Student Helper - Open Days</v>
          </cell>
          <cell r="E2057" t="str">
            <v>CASUAL</v>
          </cell>
          <cell r="F2057">
            <v>0</v>
          </cell>
          <cell r="G2057">
            <v>0</v>
          </cell>
        </row>
        <row r="2058">
          <cell r="C2058" t="str">
            <v>MISS A MIARI</v>
          </cell>
          <cell r="D2058" t="str">
            <v>Casual Student Helper</v>
          </cell>
          <cell r="E2058" t="str">
            <v>CASUAL</v>
          </cell>
          <cell r="F2058">
            <v>0</v>
          </cell>
          <cell r="G2058">
            <v>0</v>
          </cell>
        </row>
        <row r="2059">
          <cell r="C2059" t="str">
            <v>MISS LL CHAN</v>
          </cell>
          <cell r="D2059" t="str">
            <v>Student Ambassador LLC</v>
          </cell>
          <cell r="E2059" t="str">
            <v>CASUAL</v>
          </cell>
          <cell r="F2059">
            <v>0</v>
          </cell>
          <cell r="G2059">
            <v>0</v>
          </cell>
        </row>
        <row r="2060">
          <cell r="C2060" t="str">
            <v>MISS C MCKECHNIE</v>
          </cell>
          <cell r="D2060" t="str">
            <v>Student Ambassador LLC</v>
          </cell>
          <cell r="E2060" t="str">
            <v>CASUAL</v>
          </cell>
          <cell r="F2060">
            <v>0</v>
          </cell>
          <cell r="G2060">
            <v>0</v>
          </cell>
        </row>
        <row r="2061">
          <cell r="C2061" t="str">
            <v>MISS E FRY</v>
          </cell>
          <cell r="D2061" t="str">
            <v>Casual Steward Martin Harris Centre</v>
          </cell>
          <cell r="E2061" t="str">
            <v>CASUAL</v>
          </cell>
          <cell r="F2061">
            <v>0</v>
          </cell>
          <cell r="G2061">
            <v>0</v>
          </cell>
        </row>
        <row r="2062">
          <cell r="C2062" t="str">
            <v>MR D BARBER</v>
          </cell>
          <cell r="D2062" t="str">
            <v>Casual Student Helper</v>
          </cell>
          <cell r="E2062" t="str">
            <v>CASUAL</v>
          </cell>
          <cell r="F2062">
            <v>0</v>
          </cell>
          <cell r="G2062">
            <v>0</v>
          </cell>
        </row>
        <row r="2063">
          <cell r="C2063" t="str">
            <v>MISS MA LE VISAGE</v>
          </cell>
          <cell r="D2063" t="str">
            <v>Student Ambassador LLC</v>
          </cell>
          <cell r="E2063" t="str">
            <v>CASUAL</v>
          </cell>
          <cell r="F2063">
            <v>0</v>
          </cell>
          <cell r="G2063">
            <v>0</v>
          </cell>
        </row>
        <row r="2064">
          <cell r="C2064" t="str">
            <v>MISS EC BESWICK</v>
          </cell>
          <cell r="D2064" t="str">
            <v>Student Ambassador LLC</v>
          </cell>
          <cell r="E2064" t="str">
            <v>CASUAL</v>
          </cell>
          <cell r="F2064">
            <v>0</v>
          </cell>
          <cell r="G2064">
            <v>0</v>
          </cell>
        </row>
        <row r="2065">
          <cell r="C2065" t="str">
            <v>MISS AS MCILHATTON</v>
          </cell>
          <cell r="D2065" t="str">
            <v>Student Ambassador LLC</v>
          </cell>
          <cell r="E2065" t="str">
            <v>CASUAL</v>
          </cell>
          <cell r="F2065">
            <v>0</v>
          </cell>
          <cell r="G2065">
            <v>0</v>
          </cell>
        </row>
        <row r="2066">
          <cell r="C2066" t="str">
            <v>MR N SHREEVE</v>
          </cell>
          <cell r="D2066" t="str">
            <v>Casual Student Helper</v>
          </cell>
          <cell r="E2066" t="str">
            <v>CASUAL</v>
          </cell>
          <cell r="F2066">
            <v>0</v>
          </cell>
          <cell r="G2066">
            <v>0</v>
          </cell>
        </row>
        <row r="2067">
          <cell r="C2067" t="str">
            <v>MR AM NASH</v>
          </cell>
          <cell r="D2067" t="str">
            <v>Casual Box Office Clerk</v>
          </cell>
          <cell r="E2067" t="str">
            <v>CASUAL</v>
          </cell>
          <cell r="F2067">
            <v>0</v>
          </cell>
          <cell r="G2067">
            <v>0</v>
          </cell>
        </row>
        <row r="2068">
          <cell r="C2068" t="str">
            <v>MISS S MURPHY</v>
          </cell>
          <cell r="D2068" t="str">
            <v>Casual Student Helper</v>
          </cell>
          <cell r="E2068" t="str">
            <v>CASUAL</v>
          </cell>
          <cell r="F2068">
            <v>0</v>
          </cell>
          <cell r="G2068">
            <v>0</v>
          </cell>
        </row>
        <row r="2069">
          <cell r="C2069" t="str">
            <v>MISS CA HARRIOTT</v>
          </cell>
          <cell r="D2069" t="str">
            <v>Casual Student Helper</v>
          </cell>
          <cell r="E2069" t="str">
            <v>CASUAL</v>
          </cell>
          <cell r="F2069">
            <v>0</v>
          </cell>
          <cell r="G2069">
            <v>0</v>
          </cell>
        </row>
        <row r="2070">
          <cell r="C2070" t="str">
            <v>MISS K WHITTALL</v>
          </cell>
          <cell r="D2070" t="str">
            <v>Casual Student Helper</v>
          </cell>
          <cell r="E2070" t="str">
            <v>CASUAL</v>
          </cell>
          <cell r="F2070">
            <v>0</v>
          </cell>
          <cell r="G2070">
            <v>0</v>
          </cell>
        </row>
        <row r="2071">
          <cell r="C2071" t="str">
            <v>MR B KO</v>
          </cell>
          <cell r="D2071" t="str">
            <v>Casual Summer Student</v>
          </cell>
          <cell r="E2071" t="str">
            <v>CASUAL</v>
          </cell>
          <cell r="F2071">
            <v>1</v>
          </cell>
          <cell r="G2071">
            <v>0</v>
          </cell>
        </row>
        <row r="2072">
          <cell r="C2072" t="str">
            <v>MISS H BARRETT</v>
          </cell>
          <cell r="D2072" t="str">
            <v>Student Ambassador LLC</v>
          </cell>
          <cell r="E2072" t="str">
            <v>CASUAL</v>
          </cell>
          <cell r="F2072">
            <v>0</v>
          </cell>
          <cell r="G2072">
            <v>0</v>
          </cell>
        </row>
        <row r="2073">
          <cell r="C2073" t="str">
            <v>MISS K IVES</v>
          </cell>
          <cell r="D2073" t="str">
            <v>Student Ambassador LLC</v>
          </cell>
          <cell r="E2073" t="str">
            <v>CASUAL</v>
          </cell>
          <cell r="F2073">
            <v>0</v>
          </cell>
          <cell r="G2073">
            <v>0</v>
          </cell>
        </row>
        <row r="2074">
          <cell r="C2074" t="str">
            <v>MISS BJ GOCHER</v>
          </cell>
          <cell r="D2074" t="str">
            <v>Casual Steward</v>
          </cell>
          <cell r="E2074" t="str">
            <v>CASUAL</v>
          </cell>
          <cell r="F2074">
            <v>0</v>
          </cell>
          <cell r="G2074">
            <v>0</v>
          </cell>
        </row>
        <row r="2075">
          <cell r="C2075" t="str">
            <v>MISS D SHAW</v>
          </cell>
          <cell r="D2075" t="str">
            <v>Casual Student Helper</v>
          </cell>
          <cell r="E2075" t="str">
            <v>CASUAL</v>
          </cell>
          <cell r="F2075">
            <v>0</v>
          </cell>
          <cell r="G2075">
            <v>0</v>
          </cell>
        </row>
        <row r="2076">
          <cell r="C2076" t="str">
            <v>MISS SB SWITHENBANK</v>
          </cell>
          <cell r="D2076" t="str">
            <v>Student Ambassador LLC</v>
          </cell>
          <cell r="E2076" t="str">
            <v>CASUAL</v>
          </cell>
          <cell r="F2076">
            <v>0</v>
          </cell>
          <cell r="G2076">
            <v>0</v>
          </cell>
        </row>
        <row r="2077">
          <cell r="C2077" t="str">
            <v>MISS L SWIFT</v>
          </cell>
          <cell r="D2077" t="str">
            <v>Casual Student Helper</v>
          </cell>
          <cell r="E2077" t="str">
            <v>CASUAL</v>
          </cell>
          <cell r="F2077">
            <v>0</v>
          </cell>
          <cell r="G2077">
            <v>0</v>
          </cell>
        </row>
        <row r="2078">
          <cell r="C2078" t="str">
            <v>MISS K HASSALL</v>
          </cell>
          <cell r="D2078" t="str">
            <v>CASUAL STUDENT AMBASSADOR (LLC)</v>
          </cell>
          <cell r="E2078" t="str">
            <v>CASUAL</v>
          </cell>
          <cell r="F2078">
            <v>0</v>
          </cell>
          <cell r="G2078">
            <v>0</v>
          </cell>
        </row>
        <row r="2079">
          <cell r="C2079" t="str">
            <v>MR BD HORRIGAN</v>
          </cell>
          <cell r="D2079" t="str">
            <v>Casual Student Helper</v>
          </cell>
          <cell r="E2079" t="str">
            <v>CASUAL</v>
          </cell>
          <cell r="F2079">
            <v>0</v>
          </cell>
          <cell r="G2079">
            <v>0</v>
          </cell>
        </row>
        <row r="2080">
          <cell r="C2080" t="str">
            <v>MISS NM EXPOSITO</v>
          </cell>
          <cell r="D2080" t="str">
            <v>Casual Steward</v>
          </cell>
          <cell r="E2080" t="str">
            <v>CASUAL</v>
          </cell>
          <cell r="F2080">
            <v>0</v>
          </cell>
          <cell r="G2080">
            <v>0</v>
          </cell>
        </row>
        <row r="2081">
          <cell r="C2081" t="str">
            <v>MRS J JAMA</v>
          </cell>
          <cell r="D2081" t="str">
            <v>Casual Associate Tutor (Secondary PGCE)</v>
          </cell>
          <cell r="E2081" t="str">
            <v>CASUAL</v>
          </cell>
          <cell r="F2081">
            <v>0</v>
          </cell>
          <cell r="G2081">
            <v>0</v>
          </cell>
        </row>
        <row r="2082">
          <cell r="C2082" t="str">
            <v>MISS OLK MORRIS</v>
          </cell>
          <cell r="D2082" t="str">
            <v>CASUAL STUDENT HELPER IN AHC</v>
          </cell>
          <cell r="E2082" t="str">
            <v>CASUAL</v>
          </cell>
          <cell r="F2082">
            <v>0</v>
          </cell>
          <cell r="G2082">
            <v>0</v>
          </cell>
        </row>
        <row r="2083">
          <cell r="C2083" t="str">
            <v>MRS PA DAVENPORT</v>
          </cell>
          <cell r="D2083" t="str">
            <v>Casual CEL Learning Consultant</v>
          </cell>
          <cell r="E2083" t="str">
            <v>CASUAL</v>
          </cell>
          <cell r="F2083">
            <v>0</v>
          </cell>
          <cell r="G2083">
            <v>0</v>
          </cell>
        </row>
        <row r="2084">
          <cell r="C2084" t="str">
            <v>MR E ABDUL-WAHAB</v>
          </cell>
          <cell r="D2084" t="str">
            <v>Casual Helper</v>
          </cell>
          <cell r="E2084" t="str">
            <v>CASUAL</v>
          </cell>
          <cell r="F2084">
            <v>0</v>
          </cell>
          <cell r="G2084">
            <v>0</v>
          </cell>
        </row>
        <row r="2085">
          <cell r="C2085" t="str">
            <v>MISS EC GALLOWAY</v>
          </cell>
          <cell r="D2085" t="str">
            <v>Casual Steward</v>
          </cell>
          <cell r="E2085" t="str">
            <v>CASUAL</v>
          </cell>
          <cell r="F2085">
            <v>0</v>
          </cell>
          <cell r="G2085">
            <v>0</v>
          </cell>
        </row>
        <row r="2086">
          <cell r="C2086" t="str">
            <v>MISS JR BISHOP</v>
          </cell>
          <cell r="D2086" t="str">
            <v>Casual Steward</v>
          </cell>
          <cell r="E2086" t="str">
            <v>CASUAL</v>
          </cell>
          <cell r="F2086">
            <v>0</v>
          </cell>
          <cell r="G2086">
            <v>0</v>
          </cell>
        </row>
        <row r="2087">
          <cell r="C2087" t="str">
            <v>MR TA JARVIS</v>
          </cell>
          <cell r="D2087" t="str">
            <v>Casual Steward</v>
          </cell>
          <cell r="E2087" t="str">
            <v>CASUAL</v>
          </cell>
          <cell r="F2087">
            <v>0</v>
          </cell>
          <cell r="G2087">
            <v>0</v>
          </cell>
        </row>
        <row r="2088">
          <cell r="C2088" t="str">
            <v>MISS AG MCLEISH</v>
          </cell>
          <cell r="D2088" t="str">
            <v>Casual Student Helper</v>
          </cell>
          <cell r="E2088" t="str">
            <v>CASUAL</v>
          </cell>
          <cell r="F2088">
            <v>0</v>
          </cell>
          <cell r="G2088">
            <v>0</v>
          </cell>
        </row>
        <row r="2089">
          <cell r="C2089" t="str">
            <v>MR AJ DAVIES</v>
          </cell>
          <cell r="D2089" t="str">
            <v>Administrative Assistant</v>
          </cell>
          <cell r="E2089" t="str">
            <v>CASUAL</v>
          </cell>
          <cell r="F2089">
            <v>0</v>
          </cell>
          <cell r="G2089">
            <v>0</v>
          </cell>
        </row>
        <row r="2090">
          <cell r="C2090" t="str">
            <v>MISS JA ANSON</v>
          </cell>
          <cell r="D2090" t="str">
            <v>Student Ambassador LLC</v>
          </cell>
          <cell r="E2090" t="str">
            <v>CASUAL</v>
          </cell>
          <cell r="F2090">
            <v>0</v>
          </cell>
          <cell r="G2090">
            <v>0</v>
          </cell>
        </row>
        <row r="2091">
          <cell r="C2091" t="str">
            <v>MISS E DOUGLAS</v>
          </cell>
          <cell r="D2091" t="str">
            <v>Casual Student Helper</v>
          </cell>
          <cell r="E2091" t="str">
            <v>CASUAL</v>
          </cell>
          <cell r="F2091">
            <v>0</v>
          </cell>
          <cell r="G2091">
            <v>0</v>
          </cell>
        </row>
        <row r="2092">
          <cell r="C2092" t="str">
            <v>MS C KWAN</v>
          </cell>
          <cell r="D2092" t="str">
            <v>Casual Helper</v>
          </cell>
          <cell r="E2092" t="str">
            <v>CASUAL</v>
          </cell>
          <cell r="F2092">
            <v>0</v>
          </cell>
          <cell r="G2092">
            <v>0</v>
          </cell>
        </row>
        <row r="2093">
          <cell r="C2093" t="str">
            <v>MR RO ROBERTS</v>
          </cell>
          <cell r="D2093" t="str">
            <v>Temporary English Language Tutor (Summer</v>
          </cell>
          <cell r="E2093" t="str">
            <v>CASUAL</v>
          </cell>
          <cell r="F2093">
            <v>0</v>
          </cell>
          <cell r="G2093">
            <v>0</v>
          </cell>
        </row>
        <row r="2094">
          <cell r="C2094" t="str">
            <v>MR P DENNISON</v>
          </cell>
          <cell r="D2094" t="str">
            <v>Casual Student Helper</v>
          </cell>
          <cell r="E2094" t="str">
            <v>CASUAL</v>
          </cell>
          <cell r="F2094">
            <v>0</v>
          </cell>
          <cell r="G2094">
            <v>0</v>
          </cell>
        </row>
        <row r="2095">
          <cell r="C2095" t="str">
            <v>MR HR BOND</v>
          </cell>
          <cell r="D2095" t="str">
            <v>Casual Student Helper</v>
          </cell>
          <cell r="E2095" t="str">
            <v>CASUAL</v>
          </cell>
          <cell r="F2095">
            <v>0</v>
          </cell>
          <cell r="G2095">
            <v>0</v>
          </cell>
        </row>
        <row r="2096">
          <cell r="C2096" t="str">
            <v>MISS Z CHEN</v>
          </cell>
          <cell r="D2096" t="str">
            <v>Marketing Assistant</v>
          </cell>
          <cell r="E2096" t="str">
            <v>CASUAL</v>
          </cell>
          <cell r="F2096">
            <v>0.01</v>
          </cell>
          <cell r="G2096">
            <v>0</v>
          </cell>
        </row>
        <row r="2097">
          <cell r="C2097" t="str">
            <v>MISS IMP HESELTINE</v>
          </cell>
          <cell r="D2097" t="str">
            <v>Student Ambassador LLC</v>
          </cell>
          <cell r="E2097" t="str">
            <v>CASUAL</v>
          </cell>
          <cell r="F2097">
            <v>0</v>
          </cell>
          <cell r="G2097">
            <v>0</v>
          </cell>
        </row>
        <row r="2098">
          <cell r="C2098" t="str">
            <v>MR A BRITTEN</v>
          </cell>
          <cell r="D2098" t="str">
            <v>Casual Student Helper</v>
          </cell>
          <cell r="E2098" t="str">
            <v>CASUAL</v>
          </cell>
          <cell r="F2098">
            <v>0</v>
          </cell>
          <cell r="G2098">
            <v>0</v>
          </cell>
        </row>
        <row r="2099">
          <cell r="C2099" t="str">
            <v>MISS IK BOURTON</v>
          </cell>
          <cell r="D2099" t="str">
            <v>Casual Student Helper</v>
          </cell>
          <cell r="E2099" t="str">
            <v>CASUAL</v>
          </cell>
          <cell r="F2099">
            <v>0</v>
          </cell>
          <cell r="G2099">
            <v>0</v>
          </cell>
        </row>
        <row r="2100">
          <cell r="C2100" t="str">
            <v>MS M KELLY SHORE</v>
          </cell>
          <cell r="D2100" t="str">
            <v>Casual Student Helper</v>
          </cell>
          <cell r="E2100" t="str">
            <v>CASUAL</v>
          </cell>
          <cell r="F2100">
            <v>0</v>
          </cell>
          <cell r="G2100">
            <v>0</v>
          </cell>
        </row>
        <row r="2101">
          <cell r="C2101" t="str">
            <v>MISS SJ TAYLOR</v>
          </cell>
          <cell r="D2101" t="str">
            <v>Casual Helper</v>
          </cell>
          <cell r="E2101" t="str">
            <v>CASUAL</v>
          </cell>
          <cell r="F2101">
            <v>0</v>
          </cell>
          <cell r="G2101">
            <v>0</v>
          </cell>
        </row>
        <row r="2102">
          <cell r="C2102" t="str">
            <v>MISS PE JAMES</v>
          </cell>
          <cell r="D2102" t="str">
            <v>Student Ambassador LLC</v>
          </cell>
          <cell r="E2102" t="str">
            <v>CASUAL</v>
          </cell>
          <cell r="F2102">
            <v>0</v>
          </cell>
          <cell r="G2102">
            <v>0</v>
          </cell>
        </row>
        <row r="2103">
          <cell r="C2103" t="str">
            <v>MISS C CHAU</v>
          </cell>
          <cell r="D2103" t="str">
            <v>Student Ambassador LLC</v>
          </cell>
          <cell r="E2103" t="str">
            <v>CASUAL</v>
          </cell>
          <cell r="F2103">
            <v>0</v>
          </cell>
          <cell r="G2103">
            <v>0</v>
          </cell>
        </row>
        <row r="2104">
          <cell r="C2104" t="str">
            <v>MISS M NICHOLS</v>
          </cell>
          <cell r="D2104" t="str">
            <v>Casual Student Helper</v>
          </cell>
          <cell r="E2104" t="str">
            <v>CASUAL</v>
          </cell>
          <cell r="F2104">
            <v>0</v>
          </cell>
          <cell r="G2104">
            <v>0</v>
          </cell>
        </row>
        <row r="2105">
          <cell r="C2105" t="str">
            <v>MISS M TULLOCH</v>
          </cell>
          <cell r="D2105" t="str">
            <v>Student Ambassador LLC</v>
          </cell>
          <cell r="E2105" t="str">
            <v>CASUAL</v>
          </cell>
          <cell r="F2105">
            <v>0</v>
          </cell>
          <cell r="G2105">
            <v>0</v>
          </cell>
        </row>
        <row r="2106">
          <cell r="C2106" t="str">
            <v>MISS M GORRINGE</v>
          </cell>
          <cell r="D2106" t="str">
            <v>Casual Student Helper</v>
          </cell>
          <cell r="E2106" t="str">
            <v>CASUAL</v>
          </cell>
          <cell r="F2106">
            <v>0</v>
          </cell>
          <cell r="G2106">
            <v>0</v>
          </cell>
        </row>
        <row r="2107">
          <cell r="C2107" t="str">
            <v>MISS VR EMANUEL</v>
          </cell>
          <cell r="D2107" t="str">
            <v>Casual Student Helper</v>
          </cell>
          <cell r="E2107" t="str">
            <v>CASUAL</v>
          </cell>
          <cell r="F2107">
            <v>0</v>
          </cell>
          <cell r="G2107">
            <v>0</v>
          </cell>
        </row>
        <row r="2108">
          <cell r="C2108" t="str">
            <v>MISS R GRIFFITHS</v>
          </cell>
          <cell r="D2108" t="str">
            <v>Casual Student Helper</v>
          </cell>
          <cell r="E2108" t="str">
            <v>CASUAL</v>
          </cell>
          <cell r="F2108">
            <v>0</v>
          </cell>
          <cell r="G2108">
            <v>0</v>
          </cell>
        </row>
        <row r="2109">
          <cell r="C2109" t="str">
            <v>MISS S BOTREL</v>
          </cell>
          <cell r="D2109" t="str">
            <v>Student Ambassador LLC</v>
          </cell>
          <cell r="E2109" t="str">
            <v>CASUAL</v>
          </cell>
          <cell r="F2109">
            <v>0</v>
          </cell>
          <cell r="G2109">
            <v>0</v>
          </cell>
        </row>
        <row r="2110">
          <cell r="C2110" t="str">
            <v>MISS ESA BURDEKIN</v>
          </cell>
          <cell r="D2110" t="str">
            <v>Student Ambassador LLC</v>
          </cell>
          <cell r="E2110" t="str">
            <v>CASUAL</v>
          </cell>
          <cell r="F2110">
            <v>0</v>
          </cell>
          <cell r="G2110">
            <v>0</v>
          </cell>
        </row>
        <row r="2111">
          <cell r="C2111" t="str">
            <v>DR S KNUTTON</v>
          </cell>
          <cell r="D2111" t="str">
            <v>Casual Associate Tutor (Secondary PGCE)</v>
          </cell>
          <cell r="E2111" t="str">
            <v>CASUAL</v>
          </cell>
          <cell r="F2111">
            <v>0</v>
          </cell>
          <cell r="G2111">
            <v>0</v>
          </cell>
        </row>
        <row r="2112">
          <cell r="C2112" t="str">
            <v>MISS H ELMS</v>
          </cell>
          <cell r="D2112" t="str">
            <v>Student Ambassador LLC</v>
          </cell>
          <cell r="E2112" t="str">
            <v>CASUAL</v>
          </cell>
          <cell r="F2112">
            <v>0</v>
          </cell>
          <cell r="G2112">
            <v>0</v>
          </cell>
        </row>
        <row r="2113">
          <cell r="C2113" t="str">
            <v>MR T HERRON</v>
          </cell>
          <cell r="D2113" t="str">
            <v>Student Ambassador LLC</v>
          </cell>
          <cell r="E2113" t="str">
            <v>CASUAL</v>
          </cell>
          <cell r="F2113">
            <v>0</v>
          </cell>
          <cell r="G2113">
            <v>0</v>
          </cell>
        </row>
        <row r="2114">
          <cell r="C2114" t="str">
            <v>MS YZ EVERLEY-BLOUNT</v>
          </cell>
          <cell r="D2114" t="str">
            <v>Casual Student Helper</v>
          </cell>
          <cell r="E2114" t="str">
            <v>CASUAL</v>
          </cell>
          <cell r="F2114">
            <v>0</v>
          </cell>
          <cell r="G2114">
            <v>0</v>
          </cell>
        </row>
        <row r="2115">
          <cell r="C2115" t="str">
            <v>MR EM HORSEY</v>
          </cell>
          <cell r="D2115" t="str">
            <v>Casual Steward</v>
          </cell>
          <cell r="E2115" t="str">
            <v>CASUAL</v>
          </cell>
          <cell r="F2115">
            <v>0</v>
          </cell>
          <cell r="G2115">
            <v>0</v>
          </cell>
        </row>
        <row r="2116">
          <cell r="C2116" t="str">
            <v>MISS C BUCKLAND</v>
          </cell>
          <cell r="D2116" t="str">
            <v>Casual Student Helper</v>
          </cell>
          <cell r="E2116" t="str">
            <v>CASUAL</v>
          </cell>
          <cell r="F2116">
            <v>0</v>
          </cell>
          <cell r="G2116">
            <v>0</v>
          </cell>
        </row>
        <row r="2117">
          <cell r="C2117" t="str">
            <v>MR M POWNEY</v>
          </cell>
          <cell r="D2117" t="str">
            <v>Casual Steward Martin Harris Centre</v>
          </cell>
          <cell r="E2117" t="str">
            <v>CASUAL</v>
          </cell>
          <cell r="F2117">
            <v>0</v>
          </cell>
          <cell r="G2117">
            <v>0</v>
          </cell>
        </row>
        <row r="2118">
          <cell r="C2118" t="str">
            <v>MISS SF FURNESS</v>
          </cell>
          <cell r="D2118" t="str">
            <v>Casual Steward</v>
          </cell>
          <cell r="E2118" t="str">
            <v>CASUAL</v>
          </cell>
          <cell r="F2118">
            <v>0</v>
          </cell>
          <cell r="G2118">
            <v>0</v>
          </cell>
        </row>
        <row r="2119">
          <cell r="C2119" t="str">
            <v>MR SW HUCKLE</v>
          </cell>
          <cell r="D2119" t="str">
            <v>Casual Steward</v>
          </cell>
          <cell r="E2119" t="str">
            <v>CASUAL</v>
          </cell>
          <cell r="F2119">
            <v>0</v>
          </cell>
          <cell r="G2119">
            <v>0</v>
          </cell>
        </row>
        <row r="2120">
          <cell r="C2120" t="str">
            <v>MISS A ABBOTT</v>
          </cell>
          <cell r="D2120" t="str">
            <v>CASUAL STUDENT HELPER IN AHC</v>
          </cell>
          <cell r="E2120" t="str">
            <v>CASUAL</v>
          </cell>
          <cell r="F2120">
            <v>0</v>
          </cell>
          <cell r="G2120">
            <v>0</v>
          </cell>
        </row>
        <row r="2121">
          <cell r="C2121" t="str">
            <v>MISS J SCHVARCOVA</v>
          </cell>
          <cell r="D2121" t="str">
            <v>Student Ambassador LLC</v>
          </cell>
          <cell r="E2121" t="str">
            <v>CASUAL</v>
          </cell>
          <cell r="F2121">
            <v>0</v>
          </cell>
          <cell r="G2121">
            <v>0</v>
          </cell>
        </row>
        <row r="2122">
          <cell r="C2122" t="str">
            <v>MISS A CRESSWELL</v>
          </cell>
          <cell r="D2122" t="str">
            <v>Student Ambassador LLC</v>
          </cell>
          <cell r="E2122" t="str">
            <v>CASUAL</v>
          </cell>
          <cell r="F2122">
            <v>0</v>
          </cell>
          <cell r="G2122">
            <v>0</v>
          </cell>
        </row>
        <row r="2123">
          <cell r="C2123" t="str">
            <v>MISS G MANNERS</v>
          </cell>
          <cell r="D2123" t="str">
            <v>Casual Steward</v>
          </cell>
          <cell r="E2123" t="str">
            <v>CASUAL</v>
          </cell>
          <cell r="F2123">
            <v>0</v>
          </cell>
          <cell r="G2123">
            <v>0</v>
          </cell>
        </row>
        <row r="2124">
          <cell r="C2124" t="str">
            <v>MISS AO ALFAKHURI</v>
          </cell>
          <cell r="D2124" t="str">
            <v>Casual Student Helper</v>
          </cell>
          <cell r="E2124" t="str">
            <v>CASUAL</v>
          </cell>
          <cell r="F2124">
            <v>0</v>
          </cell>
          <cell r="G2124">
            <v>0</v>
          </cell>
        </row>
        <row r="2125">
          <cell r="C2125" t="str">
            <v>MISS N BONET FILELLA</v>
          </cell>
          <cell r="D2125" t="str">
            <v>Casual Steward</v>
          </cell>
          <cell r="E2125" t="str">
            <v>CASUAL</v>
          </cell>
          <cell r="F2125">
            <v>0</v>
          </cell>
          <cell r="G2125">
            <v>0</v>
          </cell>
        </row>
        <row r="2126">
          <cell r="C2126" t="str">
            <v>MISS CS CRITCHLEY</v>
          </cell>
          <cell r="D2126" t="str">
            <v>CASUAL STUDENT HELPER IN AHC</v>
          </cell>
          <cell r="E2126" t="str">
            <v>CASUAL</v>
          </cell>
          <cell r="F2126">
            <v>0</v>
          </cell>
          <cell r="G2126">
            <v>0</v>
          </cell>
        </row>
        <row r="2127">
          <cell r="C2127" t="str">
            <v>MISS EC CHARBONEAU</v>
          </cell>
          <cell r="D2127" t="str">
            <v>Student Ambassador LLC</v>
          </cell>
          <cell r="E2127" t="str">
            <v>CASUAL</v>
          </cell>
          <cell r="F2127">
            <v>0</v>
          </cell>
          <cell r="G2127">
            <v>0</v>
          </cell>
        </row>
        <row r="2128">
          <cell r="C2128" t="str">
            <v>MR R CUNLIFFE</v>
          </cell>
          <cell r="D2128" t="str">
            <v>Temporary English Language Tutor (Summer</v>
          </cell>
          <cell r="E2128" t="str">
            <v>CASUAL</v>
          </cell>
          <cell r="F2128">
            <v>0</v>
          </cell>
          <cell r="G2128">
            <v>0</v>
          </cell>
        </row>
        <row r="2129">
          <cell r="C2129" t="str">
            <v>MISS ALJ MANLEY</v>
          </cell>
          <cell r="D2129" t="str">
            <v>CASUAL STUDENT AMBASSADOR (LLC)</v>
          </cell>
          <cell r="E2129" t="str">
            <v>CASUAL</v>
          </cell>
          <cell r="F2129">
            <v>0</v>
          </cell>
          <cell r="G2129">
            <v>0</v>
          </cell>
        </row>
        <row r="2130">
          <cell r="C2130" t="str">
            <v>MISS T GOEA</v>
          </cell>
          <cell r="D2130" t="str">
            <v>Student Ambassador LLC</v>
          </cell>
          <cell r="E2130" t="str">
            <v>CASUAL</v>
          </cell>
          <cell r="F2130">
            <v>0</v>
          </cell>
          <cell r="G2130">
            <v>0</v>
          </cell>
        </row>
        <row r="2131">
          <cell r="C2131" t="str">
            <v>MISS LE VENABLES</v>
          </cell>
          <cell r="D2131" t="str">
            <v>Student Ambassador LLC</v>
          </cell>
          <cell r="E2131" t="str">
            <v>CASUAL</v>
          </cell>
          <cell r="F2131">
            <v>0</v>
          </cell>
          <cell r="G2131">
            <v>0</v>
          </cell>
        </row>
        <row r="2132">
          <cell r="C2132" t="str">
            <v>MR RJ BRITTON</v>
          </cell>
          <cell r="D2132" t="str">
            <v>Casual Student Helper</v>
          </cell>
          <cell r="E2132" t="str">
            <v>CASUAL</v>
          </cell>
          <cell r="F2132">
            <v>0</v>
          </cell>
          <cell r="G2132">
            <v>0</v>
          </cell>
        </row>
        <row r="2133">
          <cell r="C2133" t="str">
            <v>MISS E PERICAS-HEWITT</v>
          </cell>
          <cell r="D2133" t="str">
            <v>CASUAL STUDENT AMBASSADOR (LLC)</v>
          </cell>
          <cell r="E2133" t="str">
            <v>CASUAL</v>
          </cell>
          <cell r="F2133">
            <v>0</v>
          </cell>
          <cell r="G2133">
            <v>0</v>
          </cell>
        </row>
        <row r="2134">
          <cell r="C2134" t="str">
            <v>MRS CE MORECROFT</v>
          </cell>
          <cell r="D2134" t="str">
            <v>Casual Transcriptor</v>
          </cell>
          <cell r="E2134" t="str">
            <v>CASUAL</v>
          </cell>
          <cell r="F2134">
            <v>0</v>
          </cell>
          <cell r="G2134">
            <v>0</v>
          </cell>
        </row>
        <row r="2135">
          <cell r="C2135" t="str">
            <v>MISS A KERMATH</v>
          </cell>
          <cell r="D2135" t="str">
            <v>Casual Student Helper</v>
          </cell>
          <cell r="E2135" t="str">
            <v>CASUAL</v>
          </cell>
          <cell r="F2135">
            <v>0</v>
          </cell>
          <cell r="G2135">
            <v>0</v>
          </cell>
        </row>
        <row r="2136">
          <cell r="C2136" t="str">
            <v>MR P ALABI</v>
          </cell>
          <cell r="D2136" t="str">
            <v>Cluster Checker</v>
          </cell>
          <cell r="E2136" t="str">
            <v>CASUAL</v>
          </cell>
          <cell r="F2136">
            <v>0</v>
          </cell>
          <cell r="G2136">
            <v>0</v>
          </cell>
        </row>
        <row r="2137">
          <cell r="C2137" t="str">
            <v>MR EJ RUSSELL</v>
          </cell>
          <cell r="D2137" t="str">
            <v>Temporary English Language Tutor (Summer</v>
          </cell>
          <cell r="E2137" t="str">
            <v>CASUAL</v>
          </cell>
          <cell r="F2137">
            <v>0</v>
          </cell>
          <cell r="G2137">
            <v>0</v>
          </cell>
        </row>
        <row r="2138">
          <cell r="C2138" t="str">
            <v>MR J NISSEN</v>
          </cell>
          <cell r="D2138" t="str">
            <v>Casual Steward Martin Harris Centre</v>
          </cell>
          <cell r="E2138" t="str">
            <v>CASUAL</v>
          </cell>
          <cell r="F2138">
            <v>0</v>
          </cell>
          <cell r="G2138">
            <v>0</v>
          </cell>
        </row>
        <row r="2139">
          <cell r="C2139" t="str">
            <v>MRS D MENZIES</v>
          </cell>
          <cell r="D2139" t="str">
            <v>Casual Research Assistant (Education)</v>
          </cell>
          <cell r="E2139" t="str">
            <v>CASUAL</v>
          </cell>
          <cell r="F2139">
            <v>0</v>
          </cell>
          <cell r="G2139">
            <v>0</v>
          </cell>
        </row>
        <row r="2140">
          <cell r="C2140" t="str">
            <v>MISS A JOHNSON</v>
          </cell>
          <cell r="D2140" t="str">
            <v>Student Ambassador LLC</v>
          </cell>
          <cell r="E2140" t="str">
            <v>CASUAL</v>
          </cell>
          <cell r="F2140">
            <v>0</v>
          </cell>
          <cell r="G2140">
            <v>0</v>
          </cell>
        </row>
        <row r="2141">
          <cell r="C2141" t="str">
            <v>MISS S MARINE</v>
          </cell>
          <cell r="D2141" t="str">
            <v>Casual Steward Martin Harris Centre</v>
          </cell>
          <cell r="E2141" t="str">
            <v>CASUAL</v>
          </cell>
          <cell r="F2141">
            <v>0</v>
          </cell>
          <cell r="G2141">
            <v>0</v>
          </cell>
        </row>
        <row r="2142">
          <cell r="C2142" t="str">
            <v>MISS L BAXENDALE</v>
          </cell>
          <cell r="D2142" t="str">
            <v>Student Ambassador LLC</v>
          </cell>
          <cell r="E2142" t="str">
            <v>CASUAL</v>
          </cell>
          <cell r="F2142">
            <v>0</v>
          </cell>
          <cell r="G2142">
            <v>0</v>
          </cell>
        </row>
        <row r="2143">
          <cell r="C2143" t="str">
            <v>MS J KOLKMANN</v>
          </cell>
          <cell r="D2143" t="str">
            <v>Student Ambassador LLC</v>
          </cell>
          <cell r="E2143" t="str">
            <v>CASUAL</v>
          </cell>
          <cell r="F2143">
            <v>0</v>
          </cell>
          <cell r="G2143">
            <v>0</v>
          </cell>
        </row>
        <row r="2144">
          <cell r="C2144" t="str">
            <v>MR D BILLAM</v>
          </cell>
          <cell r="D2144" t="str">
            <v>Casual Steward Martin Harris Centre</v>
          </cell>
          <cell r="E2144" t="str">
            <v>CASUAL</v>
          </cell>
          <cell r="F2144">
            <v>0</v>
          </cell>
          <cell r="G2144">
            <v>0</v>
          </cell>
        </row>
        <row r="2145">
          <cell r="C2145" t="str">
            <v>MISS J HUANG</v>
          </cell>
          <cell r="D2145" t="str">
            <v>CASUAL MARKETING ASSISTANT</v>
          </cell>
          <cell r="E2145" t="str">
            <v>CASUAL</v>
          </cell>
          <cell r="F2145">
            <v>0</v>
          </cell>
          <cell r="G2145">
            <v>0</v>
          </cell>
        </row>
        <row r="2146">
          <cell r="C2146" t="str">
            <v>MR WA MORGAN</v>
          </cell>
          <cell r="D2146" t="str">
            <v>Temporary English Language Tutor (Summer</v>
          </cell>
          <cell r="E2146" t="str">
            <v>CASUAL</v>
          </cell>
          <cell r="F2146">
            <v>0</v>
          </cell>
          <cell r="G2146">
            <v>0</v>
          </cell>
        </row>
        <row r="2147">
          <cell r="C2147" t="str">
            <v>MISS CA NORBURY</v>
          </cell>
          <cell r="D2147" t="str">
            <v>Temporary English Language Tutor (Summer</v>
          </cell>
          <cell r="E2147" t="str">
            <v>CASUAL</v>
          </cell>
          <cell r="F2147">
            <v>0</v>
          </cell>
          <cell r="G2147">
            <v>0</v>
          </cell>
        </row>
        <row r="2148">
          <cell r="C2148" t="str">
            <v>MS SA WEINER</v>
          </cell>
          <cell r="D2148" t="str">
            <v>Literature Search Casual</v>
          </cell>
          <cell r="E2148" t="str">
            <v>CASUAL</v>
          </cell>
          <cell r="F2148">
            <v>0</v>
          </cell>
          <cell r="G2148">
            <v>0</v>
          </cell>
        </row>
        <row r="2149">
          <cell r="C2149" t="str">
            <v>MS N KERN</v>
          </cell>
          <cell r="D2149" t="str">
            <v>Temporary English Language Tutor (Summer</v>
          </cell>
          <cell r="E2149" t="str">
            <v>CASUAL</v>
          </cell>
          <cell r="F2149">
            <v>0</v>
          </cell>
          <cell r="G2149">
            <v>0</v>
          </cell>
        </row>
        <row r="2150">
          <cell r="C2150" t="str">
            <v>MS S DUCOEUR</v>
          </cell>
          <cell r="D2150" t="str">
            <v>Temporary English Language Tutor (Summer</v>
          </cell>
          <cell r="E2150" t="str">
            <v>CASUAL</v>
          </cell>
          <cell r="F2150">
            <v>0</v>
          </cell>
          <cell r="G2150">
            <v>0</v>
          </cell>
        </row>
        <row r="2151">
          <cell r="C2151" t="str">
            <v>MISS K INGLIS</v>
          </cell>
          <cell r="D2151" t="str">
            <v>Casual Steward Martin Harris Centre</v>
          </cell>
          <cell r="E2151" t="str">
            <v>CASUAL</v>
          </cell>
          <cell r="F2151">
            <v>0</v>
          </cell>
          <cell r="G2151">
            <v>0</v>
          </cell>
        </row>
        <row r="2152">
          <cell r="C2152" t="str">
            <v>DR T MORRIS</v>
          </cell>
          <cell r="D2152" t="str">
            <v>Temporary English Language Tutor (Summer</v>
          </cell>
          <cell r="E2152" t="str">
            <v>CASUAL</v>
          </cell>
          <cell r="F2152">
            <v>0</v>
          </cell>
          <cell r="G2152">
            <v>0</v>
          </cell>
        </row>
        <row r="2153">
          <cell r="C2153" t="str">
            <v>MISS A NOVOTNY</v>
          </cell>
          <cell r="D2153" t="str">
            <v>Casual Steward Martin Harris Centre</v>
          </cell>
          <cell r="E2153" t="str">
            <v>CASUAL</v>
          </cell>
          <cell r="F2153">
            <v>0</v>
          </cell>
          <cell r="G2153">
            <v>0</v>
          </cell>
        </row>
        <row r="2154">
          <cell r="C2154" t="str">
            <v>MISS I FAIRCLOUGH</v>
          </cell>
          <cell r="D2154" t="str">
            <v>Casual Student Helper</v>
          </cell>
          <cell r="E2154" t="str">
            <v>CASUAL</v>
          </cell>
          <cell r="F2154">
            <v>0</v>
          </cell>
          <cell r="G2154">
            <v>0</v>
          </cell>
        </row>
        <row r="2155">
          <cell r="C2155" t="str">
            <v>MS MA MASON</v>
          </cell>
          <cell r="D2155" t="str">
            <v>Casual CEL Learning Consultant</v>
          </cell>
          <cell r="E2155" t="str">
            <v>CASUAL</v>
          </cell>
          <cell r="F2155">
            <v>0</v>
          </cell>
          <cell r="G2155">
            <v>0</v>
          </cell>
        </row>
        <row r="2156">
          <cell r="C2156" t="str">
            <v>MISS C KNOPE</v>
          </cell>
          <cell r="D2156" t="str">
            <v>Casual Student Helper</v>
          </cell>
          <cell r="E2156" t="str">
            <v>CASUAL</v>
          </cell>
          <cell r="F2156">
            <v>0</v>
          </cell>
          <cell r="G2156">
            <v>0</v>
          </cell>
        </row>
        <row r="2157">
          <cell r="C2157" t="str">
            <v>MR JX HART</v>
          </cell>
          <cell r="D2157" t="str">
            <v>Casual Support Assistant</v>
          </cell>
          <cell r="E2157" t="str">
            <v>CASUAL</v>
          </cell>
          <cell r="F2157">
            <v>0</v>
          </cell>
          <cell r="G2157">
            <v>0</v>
          </cell>
        </row>
        <row r="2158">
          <cell r="C2158" t="str">
            <v>MR B SOLOMON</v>
          </cell>
          <cell r="D2158" t="str">
            <v>Temporary English Language Tutor (Summer</v>
          </cell>
          <cell r="E2158" t="str">
            <v>CASUAL</v>
          </cell>
          <cell r="F2158">
            <v>0</v>
          </cell>
          <cell r="G2158">
            <v>0</v>
          </cell>
        </row>
        <row r="2159">
          <cell r="C2159" t="str">
            <v>MISS S LIBBY</v>
          </cell>
          <cell r="D2159" t="str">
            <v>Casual Steward Martin Harris Centre</v>
          </cell>
          <cell r="E2159" t="str">
            <v>CASUAL</v>
          </cell>
          <cell r="F2159">
            <v>0</v>
          </cell>
          <cell r="G2159">
            <v>0</v>
          </cell>
        </row>
        <row r="2160">
          <cell r="C2160" t="str">
            <v>MRS KA MORRISON</v>
          </cell>
          <cell r="D2160" t="str">
            <v>INTUTE CATALOGING - MIMAS  (CASUAL)</v>
          </cell>
          <cell r="E2160" t="str">
            <v>CASUAL</v>
          </cell>
          <cell r="F2160">
            <v>0</v>
          </cell>
          <cell r="G2160">
            <v>0</v>
          </cell>
        </row>
        <row r="2161">
          <cell r="C2161" t="str">
            <v>MISS M FITZGERALD</v>
          </cell>
          <cell r="D2161" t="str">
            <v>Casual Student Helper</v>
          </cell>
          <cell r="E2161" t="str">
            <v>CASUAL</v>
          </cell>
          <cell r="F2161">
            <v>0</v>
          </cell>
          <cell r="G2161">
            <v>0</v>
          </cell>
        </row>
        <row r="2162">
          <cell r="C2162" t="str">
            <v>MISS N AYTEKIN</v>
          </cell>
          <cell r="D2162" t="str">
            <v>Student Ambassador LLC</v>
          </cell>
          <cell r="E2162" t="str">
            <v>CASUAL</v>
          </cell>
          <cell r="F2162">
            <v>0</v>
          </cell>
          <cell r="G2162">
            <v>0</v>
          </cell>
        </row>
        <row r="2163">
          <cell r="C2163" t="str">
            <v>MR SEP WALKER</v>
          </cell>
          <cell r="D2163" t="str">
            <v>Casual Research Assistant</v>
          </cell>
          <cell r="E2163" t="str">
            <v>CASUAL</v>
          </cell>
          <cell r="F2163">
            <v>0</v>
          </cell>
          <cell r="G2163">
            <v>0</v>
          </cell>
        </row>
        <row r="2164">
          <cell r="C2164" t="str">
            <v>MISS EB CLARK</v>
          </cell>
          <cell r="D2164" t="str">
            <v>Casual Steward Martin Harris Centre</v>
          </cell>
          <cell r="E2164" t="str">
            <v>CASUAL</v>
          </cell>
          <cell r="F2164">
            <v>0</v>
          </cell>
          <cell r="G2164">
            <v>0</v>
          </cell>
        </row>
        <row r="2165">
          <cell r="C2165" t="str">
            <v>MR JA ROSS</v>
          </cell>
          <cell r="D2165" t="str">
            <v>Casual Steward Martin Harris Centre</v>
          </cell>
          <cell r="E2165" t="str">
            <v>CASUAL</v>
          </cell>
          <cell r="F2165">
            <v>0</v>
          </cell>
          <cell r="G2165">
            <v>0</v>
          </cell>
        </row>
        <row r="2166">
          <cell r="C2166" t="str">
            <v>MISS N RYDER</v>
          </cell>
          <cell r="D2166" t="str">
            <v>Casual Steward Martin Harris Centre</v>
          </cell>
          <cell r="E2166" t="str">
            <v>CASUAL</v>
          </cell>
          <cell r="F2166">
            <v>0</v>
          </cell>
          <cell r="G2166">
            <v>0</v>
          </cell>
        </row>
        <row r="2167">
          <cell r="C2167" t="str">
            <v>MISS AR CALDWELL</v>
          </cell>
          <cell r="D2167" t="str">
            <v>Casual Student Helper</v>
          </cell>
          <cell r="E2167" t="str">
            <v>CASUAL</v>
          </cell>
          <cell r="F2167">
            <v>0</v>
          </cell>
          <cell r="G2167">
            <v>0</v>
          </cell>
        </row>
        <row r="2168">
          <cell r="C2168" t="str">
            <v>MR JF SHORT</v>
          </cell>
          <cell r="D2168" t="str">
            <v>Casual Student Helper</v>
          </cell>
          <cell r="E2168" t="str">
            <v>CASUAL</v>
          </cell>
          <cell r="F2168">
            <v>0</v>
          </cell>
          <cell r="G2168">
            <v>0</v>
          </cell>
        </row>
        <row r="2169">
          <cell r="C2169" t="str">
            <v>MISS R REEVES</v>
          </cell>
          <cell r="D2169" t="str">
            <v>Casual Steward Martin Harris Centre</v>
          </cell>
          <cell r="E2169" t="str">
            <v>CASUAL</v>
          </cell>
          <cell r="F2169">
            <v>0</v>
          </cell>
          <cell r="G2169">
            <v>0</v>
          </cell>
        </row>
        <row r="2170">
          <cell r="C2170" t="str">
            <v>MR W LONGDEN</v>
          </cell>
          <cell r="D2170" t="str">
            <v>Casual Student Helper</v>
          </cell>
          <cell r="E2170" t="str">
            <v>CASUAL</v>
          </cell>
          <cell r="F2170">
            <v>0</v>
          </cell>
          <cell r="G2170">
            <v>0</v>
          </cell>
        </row>
        <row r="2171">
          <cell r="C2171" t="str">
            <v>MISS LK RODRIGUEZ</v>
          </cell>
          <cell r="D2171" t="str">
            <v>Student Ambassador LLC</v>
          </cell>
          <cell r="E2171" t="str">
            <v>CASUAL</v>
          </cell>
          <cell r="F2171">
            <v>0</v>
          </cell>
          <cell r="G2171">
            <v>0</v>
          </cell>
        </row>
        <row r="2172">
          <cell r="C2172" t="str">
            <v>MISS AJ CLARKE</v>
          </cell>
          <cell r="D2172" t="str">
            <v>Casual Student Helper</v>
          </cell>
          <cell r="E2172" t="str">
            <v>CASUAL</v>
          </cell>
          <cell r="F2172">
            <v>0</v>
          </cell>
          <cell r="G2172">
            <v>0</v>
          </cell>
        </row>
        <row r="2173">
          <cell r="C2173" t="str">
            <v>MISS H MACGUIRE</v>
          </cell>
          <cell r="D2173" t="str">
            <v>Casual Student Helper</v>
          </cell>
          <cell r="E2173" t="str">
            <v>CASUAL</v>
          </cell>
          <cell r="F2173">
            <v>0</v>
          </cell>
          <cell r="G2173">
            <v>0</v>
          </cell>
        </row>
        <row r="2174">
          <cell r="C2174" t="str">
            <v>MISS F MUSBAHI</v>
          </cell>
          <cell r="D2174" t="str">
            <v>Student Ambassador LLC</v>
          </cell>
          <cell r="E2174" t="str">
            <v>CASUAL</v>
          </cell>
          <cell r="F2174">
            <v>0</v>
          </cell>
          <cell r="G2174">
            <v>0</v>
          </cell>
        </row>
        <row r="2175">
          <cell r="C2175" t="str">
            <v>MR DN SZABO</v>
          </cell>
          <cell r="D2175" t="str">
            <v>Student Ambassador LLC</v>
          </cell>
          <cell r="E2175" t="str">
            <v>CASUAL</v>
          </cell>
          <cell r="F2175">
            <v>0</v>
          </cell>
          <cell r="G2175">
            <v>0</v>
          </cell>
        </row>
        <row r="2176">
          <cell r="C2176" t="str">
            <v>MR RE ODONI</v>
          </cell>
          <cell r="D2176" t="str">
            <v>Casual Student Helper</v>
          </cell>
          <cell r="E2176" t="str">
            <v>CASUAL</v>
          </cell>
          <cell r="F2176">
            <v>0</v>
          </cell>
          <cell r="G2176">
            <v>0</v>
          </cell>
        </row>
        <row r="2177">
          <cell r="C2177" t="str">
            <v>MR S PARRY</v>
          </cell>
          <cell r="D2177" t="str">
            <v>Casual Student Helper</v>
          </cell>
          <cell r="E2177" t="str">
            <v>CASUAL</v>
          </cell>
          <cell r="F2177">
            <v>0</v>
          </cell>
          <cell r="G2177">
            <v>0</v>
          </cell>
        </row>
        <row r="2178">
          <cell r="C2178" t="str">
            <v>MR PM MURIITHI</v>
          </cell>
          <cell r="D2178" t="str">
            <v>Casual Helper</v>
          </cell>
          <cell r="E2178" t="str">
            <v>CASUAL</v>
          </cell>
          <cell r="F2178">
            <v>0</v>
          </cell>
          <cell r="G2178">
            <v>0</v>
          </cell>
        </row>
        <row r="2179">
          <cell r="C2179" t="str">
            <v>MR S STAIT</v>
          </cell>
          <cell r="D2179" t="str">
            <v>Casual Steward Martin Harris Centre</v>
          </cell>
          <cell r="E2179" t="str">
            <v>CASUAL</v>
          </cell>
          <cell r="F2179">
            <v>0</v>
          </cell>
          <cell r="G2179">
            <v>0</v>
          </cell>
        </row>
        <row r="2180">
          <cell r="C2180" t="str">
            <v>MS S HONG</v>
          </cell>
          <cell r="D2180" t="str">
            <v>Casual Graduate TA (Education)</v>
          </cell>
          <cell r="E2180" t="str">
            <v>CASUAL</v>
          </cell>
          <cell r="F2180">
            <v>0</v>
          </cell>
          <cell r="G2180">
            <v>0</v>
          </cell>
        </row>
        <row r="2181">
          <cell r="C2181" t="str">
            <v>MISS NRK CAMPBELL</v>
          </cell>
          <cell r="D2181" t="str">
            <v>Casual Student Helper</v>
          </cell>
          <cell r="E2181" t="str">
            <v>CASUAL</v>
          </cell>
          <cell r="F2181">
            <v>0</v>
          </cell>
          <cell r="G2181">
            <v>0</v>
          </cell>
        </row>
        <row r="2182">
          <cell r="C2182" t="str">
            <v>MR NM MATTSSON</v>
          </cell>
          <cell r="D2182" t="str">
            <v>Casual Researcher</v>
          </cell>
          <cell r="E2182" t="str">
            <v>CASUAL</v>
          </cell>
          <cell r="F2182">
            <v>0</v>
          </cell>
          <cell r="G2182">
            <v>0</v>
          </cell>
        </row>
        <row r="2183">
          <cell r="C2183" t="str">
            <v>MR HB DE ZWAAN</v>
          </cell>
          <cell r="D2183" t="str">
            <v>Dutch Teaching Assistant</v>
          </cell>
          <cell r="E2183" t="str">
            <v>CASUAL</v>
          </cell>
          <cell r="F2183">
            <v>0</v>
          </cell>
          <cell r="G2183">
            <v>0</v>
          </cell>
        </row>
        <row r="2184">
          <cell r="C2184" t="str">
            <v>MR G LOZANO</v>
          </cell>
          <cell r="D2184" t="str">
            <v>Student Ambassador LLC</v>
          </cell>
          <cell r="E2184" t="str">
            <v>CASUAL</v>
          </cell>
          <cell r="F2184">
            <v>0</v>
          </cell>
          <cell r="G2184">
            <v>0</v>
          </cell>
        </row>
        <row r="2185">
          <cell r="C2185" t="str">
            <v>MISS C RILEY</v>
          </cell>
          <cell r="D2185" t="str">
            <v>Casual Administration Assistant</v>
          </cell>
          <cell r="E2185" t="str">
            <v>CASUAL</v>
          </cell>
          <cell r="F2185">
            <v>0</v>
          </cell>
          <cell r="G2185">
            <v>0</v>
          </cell>
        </row>
        <row r="2186">
          <cell r="C2186" t="str">
            <v>MISS SFM HAMEL</v>
          </cell>
          <cell r="D2186" t="str">
            <v>Student Ambassador LLC</v>
          </cell>
          <cell r="E2186" t="str">
            <v>CASUAL</v>
          </cell>
          <cell r="F2186">
            <v>0</v>
          </cell>
          <cell r="G2186">
            <v>0</v>
          </cell>
        </row>
        <row r="2187">
          <cell r="C2187" t="str">
            <v>MR AD GREEN</v>
          </cell>
          <cell r="D2187" t="str">
            <v>Temporary English Language Tutor (Summer</v>
          </cell>
          <cell r="E2187" t="str">
            <v>CASUAL</v>
          </cell>
          <cell r="F2187">
            <v>0</v>
          </cell>
          <cell r="G2187">
            <v>0</v>
          </cell>
        </row>
        <row r="2188">
          <cell r="C2188" t="str">
            <v>MS MK SALOKANGAS</v>
          </cell>
          <cell r="D2188" t="str">
            <v>Casual Research Assistant (Education)</v>
          </cell>
          <cell r="E2188" t="str">
            <v>CASUAL</v>
          </cell>
          <cell r="F2188">
            <v>0</v>
          </cell>
          <cell r="G2188">
            <v>0</v>
          </cell>
        </row>
        <row r="2189">
          <cell r="C2189" t="str">
            <v>MS M CONWAY</v>
          </cell>
          <cell r="D2189" t="str">
            <v>Temporary English Language Tutor (Summer</v>
          </cell>
          <cell r="E2189" t="str">
            <v>CASUAL</v>
          </cell>
          <cell r="F2189">
            <v>0</v>
          </cell>
          <cell r="G2189">
            <v>0</v>
          </cell>
        </row>
        <row r="2190">
          <cell r="C2190" t="str">
            <v>MISS S WEDDERBURN</v>
          </cell>
          <cell r="D2190" t="str">
            <v>Casual Steward Martin Harris Centre</v>
          </cell>
          <cell r="E2190" t="str">
            <v>CASUAL</v>
          </cell>
          <cell r="F2190">
            <v>0</v>
          </cell>
          <cell r="G2190">
            <v>0</v>
          </cell>
        </row>
        <row r="2191">
          <cell r="C2191" t="str">
            <v>MR MC HOWELLS</v>
          </cell>
          <cell r="D2191" t="str">
            <v>Casual Steward</v>
          </cell>
          <cell r="E2191" t="str">
            <v>CASUAL</v>
          </cell>
          <cell r="F2191">
            <v>0</v>
          </cell>
          <cell r="G2191">
            <v>0</v>
          </cell>
        </row>
        <row r="2192">
          <cell r="C2192" t="str">
            <v>MRS A BAINES</v>
          </cell>
          <cell r="D2192" t="str">
            <v>Casual Transcriber in Education</v>
          </cell>
          <cell r="E2192" t="str">
            <v>CASUAL</v>
          </cell>
          <cell r="F2192">
            <v>0</v>
          </cell>
          <cell r="G2192">
            <v>0</v>
          </cell>
        </row>
        <row r="2193">
          <cell r="C2193" t="str">
            <v>MISS AF FOX</v>
          </cell>
          <cell r="D2193" t="str">
            <v>Student Ambassador LLC</v>
          </cell>
          <cell r="E2193" t="str">
            <v>CASUAL</v>
          </cell>
          <cell r="F2193">
            <v>0</v>
          </cell>
          <cell r="G2193">
            <v>0</v>
          </cell>
        </row>
        <row r="2194">
          <cell r="C2194" t="str">
            <v>MR M SCARTH</v>
          </cell>
          <cell r="D2194" t="str">
            <v>Casual Box Office Clerk</v>
          </cell>
          <cell r="E2194" t="str">
            <v>CASUAL</v>
          </cell>
          <cell r="F2194">
            <v>0</v>
          </cell>
          <cell r="G2194">
            <v>0</v>
          </cell>
        </row>
        <row r="2195">
          <cell r="C2195" t="str">
            <v>MRS N PATEL</v>
          </cell>
          <cell r="D2195" t="str">
            <v>Developer for the Discovery programme</v>
          </cell>
          <cell r="E2195" t="str">
            <v>CASUAL</v>
          </cell>
          <cell r="F2195">
            <v>0</v>
          </cell>
          <cell r="G2195">
            <v>0</v>
          </cell>
        </row>
        <row r="2196">
          <cell r="C2196" t="str">
            <v>MISS CM HOLLAND</v>
          </cell>
          <cell r="D2196" t="str">
            <v>Casual Box Office Clerk</v>
          </cell>
          <cell r="E2196" t="str">
            <v>CASUAL</v>
          </cell>
          <cell r="F2196">
            <v>0</v>
          </cell>
          <cell r="G2196">
            <v>0</v>
          </cell>
        </row>
        <row r="2197">
          <cell r="C2197" t="str">
            <v>MR P ROBERTS</v>
          </cell>
          <cell r="D2197" t="str">
            <v>Casual CEL Learning Consultant</v>
          </cell>
          <cell r="E2197" t="str">
            <v>CASUAL</v>
          </cell>
          <cell r="F2197">
            <v>0</v>
          </cell>
          <cell r="G2197">
            <v>0</v>
          </cell>
        </row>
        <row r="2198">
          <cell r="C2198" t="str">
            <v>MISS J DABHI</v>
          </cell>
          <cell r="D2198" t="str">
            <v>Collection Assistant (JORUM)</v>
          </cell>
          <cell r="E2198" t="str">
            <v>CASUAL</v>
          </cell>
          <cell r="F2198">
            <v>0</v>
          </cell>
          <cell r="G2198">
            <v>0</v>
          </cell>
        </row>
        <row r="2199">
          <cell r="C2199" t="str">
            <v>MS EJ OPENSHAW</v>
          </cell>
          <cell r="D2199" t="str">
            <v>Casual CEL Learning Consultant</v>
          </cell>
          <cell r="E2199" t="str">
            <v>CASUAL</v>
          </cell>
          <cell r="F2199">
            <v>0</v>
          </cell>
          <cell r="G2199">
            <v>0</v>
          </cell>
        </row>
        <row r="2200">
          <cell r="C2200" t="str">
            <v>MRS DC WANG</v>
          </cell>
          <cell r="D2200" t="str">
            <v>Temporary English Language Tutor (Summer</v>
          </cell>
          <cell r="E2200" t="str">
            <v>CASUAL</v>
          </cell>
          <cell r="F2200">
            <v>0</v>
          </cell>
          <cell r="G2200">
            <v>0</v>
          </cell>
        </row>
        <row r="2201">
          <cell r="C2201" t="str">
            <v>MISS A PILSON</v>
          </cell>
          <cell r="D2201" t="str">
            <v>Casual PGCE Administrator</v>
          </cell>
          <cell r="E2201" t="str">
            <v>CASUAL</v>
          </cell>
          <cell r="F2201">
            <v>0</v>
          </cell>
          <cell r="G2201">
            <v>0</v>
          </cell>
        </row>
        <row r="2202">
          <cell r="C2202" t="str">
            <v>MRS J HILL</v>
          </cell>
          <cell r="D2202" t="str">
            <v>Data Input - Historic Landscape Project</v>
          </cell>
          <cell r="E2202" t="str">
            <v>CASUAL</v>
          </cell>
          <cell r="F2202">
            <v>0</v>
          </cell>
          <cell r="G2202">
            <v>0</v>
          </cell>
        </row>
        <row r="2203">
          <cell r="C2203" t="str">
            <v>MR MJ WILSON</v>
          </cell>
          <cell r="D2203" t="str">
            <v>Temporary English Language Tutor (Summer</v>
          </cell>
          <cell r="E2203" t="str">
            <v>CASUAL</v>
          </cell>
          <cell r="F2203">
            <v>1</v>
          </cell>
          <cell r="G2203">
            <v>0</v>
          </cell>
        </row>
        <row r="2204">
          <cell r="C2204" t="str">
            <v>MR RAJ PULLAN</v>
          </cell>
          <cell r="D2204" t="str">
            <v>Temporary English Language Tutor (Summer</v>
          </cell>
          <cell r="E2204" t="str">
            <v>CASUAL</v>
          </cell>
          <cell r="F2204">
            <v>0</v>
          </cell>
          <cell r="G2204">
            <v>0</v>
          </cell>
        </row>
        <row r="2205">
          <cell r="C2205" t="str">
            <v>MISS TP MATTINGLY</v>
          </cell>
          <cell r="D2205" t="str">
            <v>Temporary English Language Tutor (Summer</v>
          </cell>
          <cell r="E2205" t="str">
            <v>CASUAL</v>
          </cell>
          <cell r="F2205">
            <v>0</v>
          </cell>
          <cell r="G2205">
            <v>0</v>
          </cell>
        </row>
        <row r="2206">
          <cell r="C2206" t="str">
            <v>MRS SJ STEWART</v>
          </cell>
          <cell r="D2206" t="str">
            <v>Temporary English Language Tutor (Summer</v>
          </cell>
          <cell r="E2206" t="str">
            <v>CASUAL</v>
          </cell>
          <cell r="F2206">
            <v>1</v>
          </cell>
          <cell r="G2206">
            <v>0</v>
          </cell>
        </row>
        <row r="2207">
          <cell r="C2207" t="str">
            <v>MR A O'ROURKE</v>
          </cell>
          <cell r="D2207" t="str">
            <v>Temporary English Language Tutor (Summer</v>
          </cell>
          <cell r="E2207" t="str">
            <v>CASUAL</v>
          </cell>
          <cell r="F2207">
            <v>0</v>
          </cell>
          <cell r="G2207">
            <v>0</v>
          </cell>
        </row>
        <row r="2208">
          <cell r="C2208" t="str">
            <v>MISS K SZMIGIEL</v>
          </cell>
          <cell r="D2208" t="str">
            <v>Temporary English Language Tutor (Summer</v>
          </cell>
          <cell r="E2208" t="str">
            <v>CASUAL</v>
          </cell>
          <cell r="F2208">
            <v>0</v>
          </cell>
          <cell r="G2208">
            <v>0</v>
          </cell>
        </row>
        <row r="2209">
          <cell r="C2209" t="str">
            <v>MR P HENDRIE</v>
          </cell>
          <cell r="D2209" t="str">
            <v>Temporary English Language Tutor (Summer</v>
          </cell>
          <cell r="E2209" t="str">
            <v>CASUAL</v>
          </cell>
          <cell r="F2209">
            <v>0</v>
          </cell>
          <cell r="G2209">
            <v>0</v>
          </cell>
        </row>
        <row r="2210">
          <cell r="C2210" t="str">
            <v>MS J GOULBOURNE</v>
          </cell>
          <cell r="D2210" t="str">
            <v>Temporary English Language Tutor (Summer</v>
          </cell>
          <cell r="E2210" t="str">
            <v>CASUAL</v>
          </cell>
          <cell r="F2210">
            <v>0</v>
          </cell>
          <cell r="G2210">
            <v>0</v>
          </cell>
        </row>
        <row r="2211">
          <cell r="C2211" t="str">
            <v>MR J NAYLOR</v>
          </cell>
          <cell r="D2211" t="str">
            <v>Temporary English Language Tutor (Summer</v>
          </cell>
          <cell r="E2211" t="str">
            <v>CASUAL</v>
          </cell>
          <cell r="F2211">
            <v>1</v>
          </cell>
          <cell r="G2211">
            <v>0</v>
          </cell>
        </row>
        <row r="2212">
          <cell r="C2212" t="str">
            <v>MR Z KHAN</v>
          </cell>
          <cell r="D2212" t="str">
            <v>Temporary English Language Tutor (Summer</v>
          </cell>
          <cell r="E2212" t="str">
            <v>CASUAL</v>
          </cell>
          <cell r="F2212">
            <v>1</v>
          </cell>
          <cell r="G2212">
            <v>0</v>
          </cell>
        </row>
        <row r="2213">
          <cell r="C2213" t="str">
            <v>MR S MIZRAHI</v>
          </cell>
          <cell r="D2213" t="str">
            <v>Temporary English Language Tutor (Summer</v>
          </cell>
          <cell r="E2213" t="str">
            <v>CASUAL</v>
          </cell>
          <cell r="F2213">
            <v>1</v>
          </cell>
          <cell r="G2213">
            <v>0</v>
          </cell>
        </row>
        <row r="2214">
          <cell r="C2214" t="str">
            <v>MS JA WRIGHT</v>
          </cell>
          <cell r="D2214" t="str">
            <v>Temporary English Language Tutor (Summer</v>
          </cell>
          <cell r="E2214" t="str">
            <v>CASUAL</v>
          </cell>
          <cell r="F2214">
            <v>1</v>
          </cell>
          <cell r="G2214">
            <v>0</v>
          </cell>
        </row>
        <row r="2215">
          <cell r="C2215" t="str">
            <v>MS MJ HOWARD</v>
          </cell>
          <cell r="D2215" t="str">
            <v>Casual CEL Learning Consultant</v>
          </cell>
          <cell r="E2215" t="str">
            <v>CASUAL</v>
          </cell>
          <cell r="F2215">
            <v>0</v>
          </cell>
          <cell r="G2215">
            <v>0</v>
          </cell>
        </row>
        <row r="2216">
          <cell r="C2216" t="str">
            <v>MS J INGHAM</v>
          </cell>
          <cell r="D2216" t="str">
            <v>Temporary English Language Tutor (Summer</v>
          </cell>
          <cell r="E2216" t="str">
            <v>CASUAL</v>
          </cell>
          <cell r="F2216">
            <v>0</v>
          </cell>
          <cell r="G2216">
            <v>0</v>
          </cell>
        </row>
        <row r="2217">
          <cell r="C2217" t="str">
            <v>MRS R PAITO</v>
          </cell>
          <cell r="D2217" t="str">
            <v>Temporary English Language Tutor (Summer</v>
          </cell>
          <cell r="E2217" t="str">
            <v>CASUAL</v>
          </cell>
          <cell r="F2217">
            <v>0</v>
          </cell>
          <cell r="G2217">
            <v>0</v>
          </cell>
        </row>
        <row r="2218">
          <cell r="C2218" t="str">
            <v>MISS J POLYMEROU</v>
          </cell>
          <cell r="D2218" t="str">
            <v>Temporary English Language Tutor (Summer</v>
          </cell>
          <cell r="E2218" t="str">
            <v>CASUAL</v>
          </cell>
          <cell r="F2218">
            <v>0</v>
          </cell>
          <cell r="G2218">
            <v>0</v>
          </cell>
        </row>
        <row r="2219">
          <cell r="C2219" t="str">
            <v>MS H GLIDDON</v>
          </cell>
          <cell r="D2219" t="str">
            <v>Casual Helper</v>
          </cell>
          <cell r="E2219" t="str">
            <v>CASUAL</v>
          </cell>
          <cell r="F2219">
            <v>0</v>
          </cell>
          <cell r="G2219">
            <v>0</v>
          </cell>
        </row>
        <row r="2220">
          <cell r="C2220" t="str">
            <v>MS N VLACHOGIANNI</v>
          </cell>
          <cell r="D2220" t="str">
            <v>Temporary English Language Tutor (Summer</v>
          </cell>
          <cell r="E2220" t="str">
            <v>CASUAL</v>
          </cell>
          <cell r="F2220">
            <v>0</v>
          </cell>
          <cell r="G2220">
            <v>0</v>
          </cell>
        </row>
        <row r="2221">
          <cell r="C2221" t="str">
            <v>MR Q YANG</v>
          </cell>
          <cell r="D2221" t="str">
            <v>Casual Summer Student</v>
          </cell>
          <cell r="E2221" t="str">
            <v>CASUAL</v>
          </cell>
          <cell r="F2221">
            <v>1</v>
          </cell>
          <cell r="G2221">
            <v>0</v>
          </cell>
        </row>
        <row r="2222">
          <cell r="C2222" t="str">
            <v>MR UM HO</v>
          </cell>
          <cell r="D2222" t="str">
            <v>Temporary English Language Tutor (Summer</v>
          </cell>
          <cell r="E2222" t="str">
            <v>CASUAL</v>
          </cell>
          <cell r="F2222">
            <v>0</v>
          </cell>
          <cell r="G2222">
            <v>0</v>
          </cell>
        </row>
        <row r="2223">
          <cell r="C2223" t="str">
            <v>MRS SE PREST</v>
          </cell>
          <cell r="D2223" t="str">
            <v>Casual CEL Learning Consultant</v>
          </cell>
          <cell r="E2223" t="str">
            <v>CASUAL</v>
          </cell>
          <cell r="F2223">
            <v>0</v>
          </cell>
          <cell r="G2223">
            <v>0</v>
          </cell>
        </row>
        <row r="2224">
          <cell r="C2224" t="str">
            <v>MS N BALOGH</v>
          </cell>
          <cell r="D2224" t="str">
            <v>Temporary English Language Tutor (Summer</v>
          </cell>
          <cell r="E2224" t="str">
            <v>CASUAL</v>
          </cell>
          <cell r="F2224">
            <v>0</v>
          </cell>
          <cell r="G2224">
            <v>0</v>
          </cell>
        </row>
        <row r="2225">
          <cell r="C2225" t="str">
            <v>MR J CORRIN</v>
          </cell>
          <cell r="D2225" t="str">
            <v>Temporary English Language Tutor (Summer</v>
          </cell>
          <cell r="E2225" t="str">
            <v>CASUAL</v>
          </cell>
          <cell r="F2225">
            <v>0</v>
          </cell>
          <cell r="G2225">
            <v>0</v>
          </cell>
        </row>
        <row r="2226">
          <cell r="C2226" t="str">
            <v>MS JWM PANG</v>
          </cell>
          <cell r="D2226" t="str">
            <v>Temporary English Language Tutor (Summer</v>
          </cell>
          <cell r="E2226" t="str">
            <v>CASUAL</v>
          </cell>
          <cell r="F2226">
            <v>0</v>
          </cell>
          <cell r="G2226">
            <v>0</v>
          </cell>
        </row>
        <row r="2227">
          <cell r="C2227" t="str">
            <v>MR P WELLS</v>
          </cell>
          <cell r="D2227" t="str">
            <v>Temporary English Language Tutor (Summer</v>
          </cell>
          <cell r="E2227" t="str">
            <v>CASUAL</v>
          </cell>
          <cell r="F2227">
            <v>0</v>
          </cell>
          <cell r="G2227">
            <v>0</v>
          </cell>
        </row>
        <row r="2228">
          <cell r="C2228" t="str">
            <v>MRS CE HINCHLIFFE</v>
          </cell>
          <cell r="D2228" t="str">
            <v>Casual CEL Learning Consultant</v>
          </cell>
          <cell r="E2228" t="str">
            <v>CASUAL</v>
          </cell>
          <cell r="F2228">
            <v>0</v>
          </cell>
          <cell r="G2228">
            <v>0</v>
          </cell>
        </row>
        <row r="2229">
          <cell r="C2229" t="str">
            <v>MR KL FEAVIOUR</v>
          </cell>
          <cell r="D2229" t="str">
            <v>Casual CEL Learning Consultant</v>
          </cell>
          <cell r="E2229" t="str">
            <v>CASUAL</v>
          </cell>
          <cell r="F2229">
            <v>0</v>
          </cell>
          <cell r="G2229">
            <v>0</v>
          </cell>
        </row>
        <row r="2230">
          <cell r="C2230" t="str">
            <v>MISS K SMITH</v>
          </cell>
          <cell r="D2230" t="str">
            <v>Casual Steward Martin Harris Centre</v>
          </cell>
          <cell r="E2230" t="str">
            <v>CASUAL</v>
          </cell>
          <cell r="F2230">
            <v>0</v>
          </cell>
          <cell r="G2230">
            <v>0</v>
          </cell>
        </row>
        <row r="2231">
          <cell r="C2231" t="str">
            <v>PROF GJ WARD</v>
          </cell>
          <cell r="D2231" t="str">
            <v>Chair of the Interim Leadership Team</v>
          </cell>
          <cell r="E2231" t="str">
            <v>ATY1A</v>
          </cell>
          <cell r="F2231">
            <v>1</v>
          </cell>
          <cell r="G2231">
            <v>114517.19402569502</v>
          </cell>
        </row>
        <row r="2232">
          <cell r="C2232" t="str">
            <v>DR JB SALTER</v>
          </cell>
          <cell r="D2232" t="str">
            <v>SENIOR TUTOR</v>
          </cell>
          <cell r="E2232" t="str">
            <v>ATY1A</v>
          </cell>
          <cell r="F2232">
            <v>1</v>
          </cell>
          <cell r="G2232">
            <v>78983.902262229996</v>
          </cell>
        </row>
        <row r="2233">
          <cell r="C2233" t="str">
            <v>PROF EA FIELDHOUSE</v>
          </cell>
          <cell r="D2233" t="str">
            <v>DIRECTOR OF ISC</v>
          </cell>
          <cell r="E2233" t="str">
            <v>ATY1</v>
          </cell>
          <cell r="F2233">
            <v>2.02</v>
          </cell>
          <cell r="G2233">
            <v>88962.971440683817</v>
          </cell>
        </row>
        <row r="2234">
          <cell r="C2234" t="str">
            <v>MRS NJ KOTECHA</v>
          </cell>
          <cell r="D2234" t="str">
            <v>Professional Sessional Tutor (Secondary)</v>
          </cell>
          <cell r="E2234" t="str">
            <v>APST</v>
          </cell>
          <cell r="F2234">
            <v>0.02</v>
          </cell>
          <cell r="G2234">
            <v>0</v>
          </cell>
        </row>
        <row r="2235">
          <cell r="C2235" t="str">
            <v>MRS L DAWES</v>
          </cell>
          <cell r="D2235" t="str">
            <v>Professional Sessional Tutor</v>
          </cell>
          <cell r="E2235" t="str">
            <v>APST</v>
          </cell>
          <cell r="F2235">
            <v>0.02</v>
          </cell>
          <cell r="G2235">
            <v>0</v>
          </cell>
        </row>
        <row r="2236">
          <cell r="C2236" t="str">
            <v>MR KC PARRY</v>
          </cell>
          <cell r="D2236" t="str">
            <v>PROFESSIONAL SESSIONAL TUTOR</v>
          </cell>
          <cell r="E2236" t="str">
            <v>APST</v>
          </cell>
          <cell r="F2236">
            <v>0.02</v>
          </cell>
          <cell r="G2236">
            <v>0</v>
          </cell>
        </row>
        <row r="2237">
          <cell r="C2237" t="str">
            <v>MRS M EDMUNDS</v>
          </cell>
          <cell r="D2237" t="str">
            <v>PROFESSIONAL SESSIONAL TUTOR</v>
          </cell>
          <cell r="E2237" t="str">
            <v>APST</v>
          </cell>
          <cell r="F2237">
            <v>0.02</v>
          </cell>
          <cell r="G2237">
            <v>0</v>
          </cell>
        </row>
        <row r="2238">
          <cell r="C2238" t="str">
            <v>MRS RA GARRATT</v>
          </cell>
          <cell r="D2238" t="str">
            <v>PROFESSIONAL SESSIONAL TUTOR</v>
          </cell>
          <cell r="E2238" t="str">
            <v>APST</v>
          </cell>
          <cell r="F2238">
            <v>0.02</v>
          </cell>
          <cell r="G2238">
            <v>0</v>
          </cell>
        </row>
        <row r="2239">
          <cell r="C2239" t="str">
            <v>MRS J FERRIER</v>
          </cell>
          <cell r="D2239" t="str">
            <v>Professional Sessional Tutor</v>
          </cell>
          <cell r="E2239" t="str">
            <v>APST</v>
          </cell>
          <cell r="F2239">
            <v>0.02</v>
          </cell>
          <cell r="G2239">
            <v>0</v>
          </cell>
        </row>
        <row r="2240">
          <cell r="C2240" t="str">
            <v>MR D CASE</v>
          </cell>
          <cell r="D2240" t="str">
            <v>Professional Sessional Tutor</v>
          </cell>
          <cell r="E2240" t="str">
            <v>APST</v>
          </cell>
          <cell r="F2240">
            <v>0.02</v>
          </cell>
          <cell r="G2240">
            <v>0</v>
          </cell>
        </row>
        <row r="2241">
          <cell r="C2241" t="str">
            <v>MISS SA MARCHANT</v>
          </cell>
          <cell r="D2241" t="str">
            <v>PROFESSIONAL SESSIONAL TUTOR</v>
          </cell>
          <cell r="E2241" t="str">
            <v>APST</v>
          </cell>
          <cell r="F2241">
            <v>0.02</v>
          </cell>
          <cell r="G2241">
            <v>0</v>
          </cell>
        </row>
        <row r="2242">
          <cell r="C2242" t="str">
            <v>MRS K KILKENNY</v>
          </cell>
          <cell r="D2242" t="str">
            <v>PROFESSIONAL SESSIONAL TUTOR</v>
          </cell>
          <cell r="E2242" t="str">
            <v>APST</v>
          </cell>
          <cell r="F2242">
            <v>0.02</v>
          </cell>
          <cell r="G2242">
            <v>0</v>
          </cell>
        </row>
        <row r="2243">
          <cell r="C2243" t="str">
            <v>MISS R PHILLIPS</v>
          </cell>
          <cell r="D2243" t="str">
            <v>PROFESSIONAL SESSIONAL TUTOR</v>
          </cell>
          <cell r="E2243" t="str">
            <v>APST</v>
          </cell>
          <cell r="F2243">
            <v>0.02</v>
          </cell>
          <cell r="G2243">
            <v>0</v>
          </cell>
        </row>
        <row r="2244">
          <cell r="C2244" t="str">
            <v>MRS J LLOYD</v>
          </cell>
          <cell r="D2244" t="str">
            <v>Professional Sessional Tutor</v>
          </cell>
          <cell r="E2244" t="str">
            <v>APST</v>
          </cell>
          <cell r="F2244">
            <v>0.02</v>
          </cell>
          <cell r="G2244">
            <v>0</v>
          </cell>
        </row>
        <row r="2245">
          <cell r="C2245" t="str">
            <v>MRS K MENMUIR</v>
          </cell>
          <cell r="D2245" t="str">
            <v>PROFESSIONAL SESSIONAL TUTOR</v>
          </cell>
          <cell r="E2245" t="str">
            <v>APST</v>
          </cell>
          <cell r="F2245">
            <v>0.02</v>
          </cell>
          <cell r="G2245">
            <v>0</v>
          </cell>
        </row>
        <row r="2246">
          <cell r="C2246" t="str">
            <v>MS KE COOPER</v>
          </cell>
          <cell r="D2246" t="str">
            <v>Professional Sessional Tutor (Secondary)</v>
          </cell>
          <cell r="E2246" t="str">
            <v>APST</v>
          </cell>
          <cell r="F2246">
            <v>0.02</v>
          </cell>
          <cell r="G2246">
            <v>0</v>
          </cell>
        </row>
        <row r="2247">
          <cell r="C2247" t="str">
            <v>DR AR WILSON</v>
          </cell>
          <cell r="D2247" t="str">
            <v>TUTOR</v>
          </cell>
          <cell r="E2247" t="str">
            <v>A7TA</v>
          </cell>
          <cell r="F2247">
            <v>1.1000000000000001</v>
          </cell>
          <cell r="G2247">
            <v>66989.797304890613</v>
          </cell>
        </row>
        <row r="2248">
          <cell r="C2248" t="str">
            <v>MR MC LOZANO BANDA</v>
          </cell>
          <cell r="D2248" t="str">
            <v>TEACHING ASSISTANT (ECONOMICS)</v>
          </cell>
          <cell r="E2248" t="str">
            <v>A7TA</v>
          </cell>
          <cell r="F2248">
            <v>1.0900000000000001</v>
          </cell>
          <cell r="G2248">
            <v>38691.275667975002</v>
          </cell>
        </row>
        <row r="2249">
          <cell r="C2249" t="str">
            <v>DR A KALAMBOUKA</v>
          </cell>
          <cell r="D2249" t="str">
            <v>Teaching Assistant (Education)</v>
          </cell>
          <cell r="E2249" t="str">
            <v>A7TA</v>
          </cell>
          <cell r="F2249">
            <v>1.1600000000000001</v>
          </cell>
          <cell r="G2249">
            <v>17292.018217951147</v>
          </cell>
        </row>
        <row r="2250">
          <cell r="C2250" t="str">
            <v>DR Z ONAT-STELMA</v>
          </cell>
          <cell r="D2250" t="str">
            <v>Teaching Assistant (Education)</v>
          </cell>
          <cell r="E2250" t="str">
            <v>A7TA</v>
          </cell>
          <cell r="F2250">
            <v>0.41</v>
          </cell>
          <cell r="G2250">
            <v>14316.8623838901</v>
          </cell>
        </row>
        <row r="2251">
          <cell r="C2251" t="str">
            <v>MR ATH WILSHERE</v>
          </cell>
          <cell r="D2251" t="str">
            <v>Teaching Assistant (Middle Eastern Std)</v>
          </cell>
          <cell r="E2251" t="str">
            <v>A7TA</v>
          </cell>
          <cell r="F2251">
            <v>0.52</v>
          </cell>
          <cell r="G2251">
            <v>10870.270344527999</v>
          </cell>
        </row>
        <row r="2252">
          <cell r="C2252" t="str">
            <v>MRS L WHITE</v>
          </cell>
          <cell r="D2252" t="str">
            <v>TEACHING ASSISTANT (POLITICS)</v>
          </cell>
          <cell r="E2252" t="str">
            <v>A7TA</v>
          </cell>
          <cell r="F2252">
            <v>0.04</v>
          </cell>
          <cell r="G2252">
            <v>4143.4013759999998</v>
          </cell>
        </row>
        <row r="2253">
          <cell r="C2253" t="str">
            <v>MISS T AHMED</v>
          </cell>
          <cell r="D2253" t="str">
            <v>TEACHING ASSISTANT (LAW)</v>
          </cell>
          <cell r="E2253" t="str">
            <v>A7TA</v>
          </cell>
          <cell r="F2253">
            <v>0.05</v>
          </cell>
          <cell r="G2253">
            <v>613.93698400000005</v>
          </cell>
        </row>
        <row r="2254">
          <cell r="C2254" t="str">
            <v>MISS DL JUMP</v>
          </cell>
          <cell r="D2254" t="str">
            <v>TEACHING ASSISTANT (LAW)</v>
          </cell>
          <cell r="E2254" t="str">
            <v>A7TA</v>
          </cell>
          <cell r="F2254">
            <v>0.05</v>
          </cell>
          <cell r="G2254">
            <v>613.93698400000005</v>
          </cell>
        </row>
        <row r="2255">
          <cell r="C2255" t="str">
            <v>MISS JH GILMORE</v>
          </cell>
          <cell r="D2255" t="str">
            <v>TEACHING ASSISTANT (LAW)</v>
          </cell>
          <cell r="E2255" t="str">
            <v>A7TA</v>
          </cell>
          <cell r="F2255">
            <v>0.05</v>
          </cell>
          <cell r="G2255">
            <v>613.93698400000005</v>
          </cell>
        </row>
        <row r="2256">
          <cell r="C2256" t="str">
            <v>MRS P HOBBS</v>
          </cell>
          <cell r="D2256" t="str">
            <v>TEACHING ASSISTANT (LAW)</v>
          </cell>
          <cell r="E2256" t="str">
            <v>A7TA</v>
          </cell>
          <cell r="F2256">
            <v>0.03</v>
          </cell>
          <cell r="G2256">
            <v>613.93698400000005</v>
          </cell>
        </row>
        <row r="2257">
          <cell r="C2257" t="str">
            <v>MR S CHADDHA</v>
          </cell>
          <cell r="D2257" t="str">
            <v>TEACHING ASSISTANT (LAW)</v>
          </cell>
          <cell r="E2257" t="str">
            <v>A7TA</v>
          </cell>
          <cell r="F2257">
            <v>0.05</v>
          </cell>
          <cell r="G2257">
            <v>613.93698400000005</v>
          </cell>
        </row>
        <row r="2258">
          <cell r="C2258" t="str">
            <v>MISS E DANCE</v>
          </cell>
          <cell r="D2258" t="str">
            <v>TEACHING ASSISTANT (LAW)</v>
          </cell>
          <cell r="E2258" t="str">
            <v>A7TA</v>
          </cell>
          <cell r="F2258">
            <v>0.05</v>
          </cell>
          <cell r="G2258">
            <v>613.93698400000005</v>
          </cell>
        </row>
        <row r="2259">
          <cell r="C2259" t="str">
            <v>MISS N HYDER</v>
          </cell>
          <cell r="D2259" t="str">
            <v>TEACHING ASSISTANT (LAW)</v>
          </cell>
          <cell r="E2259" t="str">
            <v>A7TA</v>
          </cell>
          <cell r="F2259">
            <v>0.05</v>
          </cell>
          <cell r="G2259">
            <v>613.93698400000005</v>
          </cell>
        </row>
        <row r="2260">
          <cell r="C2260" t="str">
            <v>MISS NM LEMANSKA</v>
          </cell>
          <cell r="D2260" t="str">
            <v>TEACHING ASSISTANT (LAW)</v>
          </cell>
          <cell r="E2260" t="str">
            <v>A7TA</v>
          </cell>
          <cell r="F2260">
            <v>0.05</v>
          </cell>
          <cell r="G2260">
            <v>613.93698400000005</v>
          </cell>
        </row>
        <row r="2261">
          <cell r="C2261" t="str">
            <v>MISS S GOLA</v>
          </cell>
          <cell r="D2261" t="str">
            <v>TEACHING ASSISTANT (LAW)</v>
          </cell>
          <cell r="E2261" t="str">
            <v>A7TA</v>
          </cell>
          <cell r="F2261">
            <v>0.05</v>
          </cell>
          <cell r="G2261">
            <v>312.00778600000001</v>
          </cell>
        </row>
        <row r="2262">
          <cell r="C2262" t="str">
            <v>DR IW LOVEGROVE</v>
          </cell>
          <cell r="D2262" t="str">
            <v>External Tutor (IDPM)</v>
          </cell>
          <cell r="E2262" t="str">
            <v>A7TA</v>
          </cell>
          <cell r="F2262">
            <v>0.14000000000000001</v>
          </cell>
          <cell r="G2262">
            <v>0</v>
          </cell>
        </row>
        <row r="2263">
          <cell r="C2263" t="str">
            <v>MS JGCM SANDFORD</v>
          </cell>
          <cell r="D2263" t="str">
            <v>SEMINAR LEADER (PMO)</v>
          </cell>
          <cell r="E2263" t="str">
            <v>A7TA</v>
          </cell>
          <cell r="F2263">
            <v>0.04</v>
          </cell>
          <cell r="G2263">
            <v>0</v>
          </cell>
        </row>
        <row r="2264">
          <cell r="C2264" t="str">
            <v>MRS F KING</v>
          </cell>
          <cell r="D2264" t="str">
            <v>SEMINAR LEADER (PMO)</v>
          </cell>
          <cell r="E2264" t="str">
            <v>A7TA</v>
          </cell>
          <cell r="F2264">
            <v>0.02</v>
          </cell>
          <cell r="G2264">
            <v>0</v>
          </cell>
        </row>
        <row r="2265">
          <cell r="C2265" t="str">
            <v>MRS NZ MOHAMAD YUSOF</v>
          </cell>
          <cell r="D2265" t="str">
            <v>Seminar Leader (Accounting &amp; Finance)</v>
          </cell>
          <cell r="E2265" t="str">
            <v>A7TA</v>
          </cell>
          <cell r="F2265">
            <v>0.03</v>
          </cell>
          <cell r="G2265">
            <v>0</v>
          </cell>
        </row>
        <row r="2266">
          <cell r="C2266" t="str">
            <v>MS A LOWEY</v>
          </cell>
          <cell r="D2266" t="str">
            <v>LEAP Language Tutor</v>
          </cell>
          <cell r="E2266" t="str">
            <v>A7TA</v>
          </cell>
          <cell r="F2266">
            <v>0.09</v>
          </cell>
          <cell r="G2266">
            <v>0</v>
          </cell>
        </row>
        <row r="2267">
          <cell r="C2267" t="str">
            <v>MR DJ HOBDAY</v>
          </cell>
          <cell r="D2267" t="str">
            <v>SEMINAR LEADER (PMO)</v>
          </cell>
          <cell r="E2267" t="str">
            <v>A7TA</v>
          </cell>
          <cell r="F2267">
            <v>0.05</v>
          </cell>
          <cell r="G2267">
            <v>0</v>
          </cell>
        </row>
        <row r="2268">
          <cell r="C2268" t="str">
            <v>MR X HAO</v>
          </cell>
          <cell r="D2268" t="str">
            <v>TEACHING ASSISTANT (ECONOMICS)</v>
          </cell>
          <cell r="E2268" t="str">
            <v>A7TA</v>
          </cell>
          <cell r="F2268">
            <v>0.02</v>
          </cell>
          <cell r="G2268">
            <v>0</v>
          </cell>
        </row>
        <row r="2269">
          <cell r="C2269" t="str">
            <v>MISS W WANG</v>
          </cell>
          <cell r="D2269" t="str">
            <v>SEMINAR LEADER (PMO)</v>
          </cell>
          <cell r="E2269" t="str">
            <v>A7TA</v>
          </cell>
          <cell r="F2269">
            <v>0.02</v>
          </cell>
          <cell r="G2269">
            <v>0</v>
          </cell>
        </row>
        <row r="2270">
          <cell r="C2270" t="str">
            <v>MR X BOSCH</v>
          </cell>
          <cell r="D2270" t="str">
            <v>Seminar Leader (Accounting &amp; Finance)</v>
          </cell>
          <cell r="E2270" t="str">
            <v>A7TA</v>
          </cell>
          <cell r="F2270">
            <v>0.02</v>
          </cell>
          <cell r="G2270">
            <v>0</v>
          </cell>
        </row>
        <row r="2271">
          <cell r="C2271" t="str">
            <v>MISS SE CROZIER</v>
          </cell>
          <cell r="D2271" t="str">
            <v>SEMINAR LEADER (PMO)</v>
          </cell>
          <cell r="E2271" t="str">
            <v>A7TA</v>
          </cell>
          <cell r="F2271">
            <v>0.03</v>
          </cell>
          <cell r="G2271">
            <v>0</v>
          </cell>
        </row>
        <row r="2272">
          <cell r="C2272" t="str">
            <v>MR SA MALIK</v>
          </cell>
          <cell r="D2272" t="str">
            <v>Teaching Assistant (SOSS Study Skills)</v>
          </cell>
          <cell r="E2272" t="str">
            <v>A7TA</v>
          </cell>
          <cell r="F2272">
            <v>0.14000000000000001</v>
          </cell>
          <cell r="G2272">
            <v>0</v>
          </cell>
        </row>
        <row r="2273">
          <cell r="C2273" t="str">
            <v>MISS S AWANIS</v>
          </cell>
          <cell r="D2273" t="str">
            <v>SEMINAR LEADER (PMO)</v>
          </cell>
          <cell r="E2273" t="str">
            <v>A7TA</v>
          </cell>
          <cell r="F2273">
            <v>0.04</v>
          </cell>
          <cell r="G2273">
            <v>0</v>
          </cell>
        </row>
        <row r="2274">
          <cell r="C2274" t="str">
            <v>MR AP HARRISON</v>
          </cell>
          <cell r="D2274" t="str">
            <v>Teaching Assistant (English &amp; American)</v>
          </cell>
          <cell r="E2274" t="str">
            <v>A7TA</v>
          </cell>
          <cell r="F2274">
            <v>0.01</v>
          </cell>
          <cell r="G2274">
            <v>0</v>
          </cell>
        </row>
        <row r="2275">
          <cell r="C2275" t="str">
            <v>DR J WILD</v>
          </cell>
          <cell r="D2275" t="str">
            <v>Teaching Assistant (Archaeology)</v>
          </cell>
          <cell r="E2275" t="str">
            <v>A7TA</v>
          </cell>
          <cell r="F2275">
            <v>0.04</v>
          </cell>
          <cell r="G2275">
            <v>0</v>
          </cell>
        </row>
        <row r="2276">
          <cell r="C2276" t="str">
            <v>DR WB HUTCHINGS</v>
          </cell>
          <cell r="D2276" t="str">
            <v>Teaching Assistant (English &amp; American)</v>
          </cell>
          <cell r="E2276" t="str">
            <v>A7TA</v>
          </cell>
          <cell r="F2276">
            <v>0.09</v>
          </cell>
          <cell r="G2276">
            <v>0</v>
          </cell>
        </row>
        <row r="2277">
          <cell r="C2277" t="str">
            <v>DR EA HEALEY</v>
          </cell>
          <cell r="D2277" t="str">
            <v>Teaching Assistant (Archaeology)</v>
          </cell>
          <cell r="E2277" t="str">
            <v>A7TA</v>
          </cell>
          <cell r="F2277">
            <v>0.09</v>
          </cell>
          <cell r="G2277">
            <v>0</v>
          </cell>
        </row>
        <row r="2278">
          <cell r="C2278" t="str">
            <v>MS AR HEALICON</v>
          </cell>
          <cell r="D2278" t="str">
            <v>Teaching Assistant (Education)</v>
          </cell>
          <cell r="E2278" t="str">
            <v>A7TA</v>
          </cell>
          <cell r="F2278">
            <v>0.26</v>
          </cell>
          <cell r="G2278">
            <v>0</v>
          </cell>
        </row>
        <row r="2279">
          <cell r="C2279" t="str">
            <v>MRS EP ALEXANDER</v>
          </cell>
          <cell r="D2279" t="str">
            <v>GRADUATE TEACHING FELLOW (POLITICS)</v>
          </cell>
          <cell r="E2279" t="str">
            <v>A7TA</v>
          </cell>
          <cell r="F2279">
            <v>0.08</v>
          </cell>
          <cell r="G2279">
            <v>0</v>
          </cell>
        </row>
        <row r="2280">
          <cell r="C2280" t="str">
            <v>DR AJ FRAYN</v>
          </cell>
          <cell r="D2280" t="str">
            <v>Teaching Assistant (English &amp; American)</v>
          </cell>
          <cell r="E2280" t="str">
            <v>A7TA</v>
          </cell>
          <cell r="F2280">
            <v>0.09</v>
          </cell>
          <cell r="G2280">
            <v>0</v>
          </cell>
        </row>
        <row r="2281">
          <cell r="C2281" t="str">
            <v>MR TR EDWARD</v>
          </cell>
          <cell r="D2281" t="str">
            <v>TEACHING ASSISTANT (POLITICS)</v>
          </cell>
          <cell r="E2281" t="str">
            <v>A7TA</v>
          </cell>
          <cell r="F2281">
            <v>0</v>
          </cell>
          <cell r="G2281">
            <v>0</v>
          </cell>
        </row>
        <row r="2282">
          <cell r="C2282" t="str">
            <v>MR GD WALSHE</v>
          </cell>
          <cell r="D2282" t="str">
            <v>TEACHING ASSISTANT (POLITICS)</v>
          </cell>
          <cell r="E2282" t="str">
            <v>A7TA</v>
          </cell>
          <cell r="F2282">
            <v>0.03</v>
          </cell>
          <cell r="G2282">
            <v>0</v>
          </cell>
        </row>
        <row r="2283">
          <cell r="C2283" t="str">
            <v>MR DJC HAY</v>
          </cell>
          <cell r="D2283" t="str">
            <v>Teaching Assistant (English &amp; American)</v>
          </cell>
          <cell r="E2283" t="str">
            <v>A7TA</v>
          </cell>
          <cell r="F2283">
            <v>0.06</v>
          </cell>
          <cell r="G2283">
            <v>0</v>
          </cell>
        </row>
        <row r="2284">
          <cell r="C2284" t="str">
            <v>MISS ALB BABINGTON</v>
          </cell>
          <cell r="D2284" t="str">
            <v>Teaching Assistant (Music)</v>
          </cell>
          <cell r="E2284" t="str">
            <v>A7TA</v>
          </cell>
          <cell r="F2284">
            <v>0.02</v>
          </cell>
          <cell r="G2284">
            <v>0</v>
          </cell>
        </row>
        <row r="2285">
          <cell r="C2285" t="str">
            <v>MISS T LIBURD</v>
          </cell>
          <cell r="D2285" t="str">
            <v>TEACHING ASSISTANT (SOCIOLOGY)</v>
          </cell>
          <cell r="E2285" t="str">
            <v>A7TA</v>
          </cell>
          <cell r="F2285">
            <v>0.03</v>
          </cell>
          <cell r="G2285">
            <v>0</v>
          </cell>
        </row>
        <row r="2286">
          <cell r="C2286" t="str">
            <v>DR M HARRISON</v>
          </cell>
          <cell r="D2286" t="str">
            <v>TEACHING ASSISTANT (LAW)</v>
          </cell>
          <cell r="E2286" t="str">
            <v>A7TA</v>
          </cell>
          <cell r="F2286">
            <v>0.04</v>
          </cell>
          <cell r="G2286">
            <v>0</v>
          </cell>
        </row>
        <row r="2287">
          <cell r="C2287" t="str">
            <v>DR AC HUGHES</v>
          </cell>
          <cell r="D2287" t="str">
            <v>Teaching Assistant (History)</v>
          </cell>
          <cell r="E2287" t="str">
            <v>A7TA</v>
          </cell>
          <cell r="F2287">
            <v>0.1</v>
          </cell>
          <cell r="G2287">
            <v>0</v>
          </cell>
        </row>
        <row r="2288">
          <cell r="C2288" t="str">
            <v>MR SA HOOD</v>
          </cell>
          <cell r="D2288" t="str">
            <v>TEACHING ASSISTANT (POLITICS)</v>
          </cell>
          <cell r="E2288" t="str">
            <v>A7TA</v>
          </cell>
          <cell r="F2288">
            <v>7.0000000000000007E-2</v>
          </cell>
          <cell r="G2288">
            <v>0</v>
          </cell>
        </row>
        <row r="2289">
          <cell r="C2289" t="str">
            <v>MRS E PHILBURN</v>
          </cell>
          <cell r="D2289" t="str">
            <v>Teaching Assistant (LEL)</v>
          </cell>
          <cell r="E2289" t="str">
            <v>A7TA</v>
          </cell>
          <cell r="F2289">
            <v>0.06</v>
          </cell>
          <cell r="G2289">
            <v>0</v>
          </cell>
        </row>
        <row r="2290">
          <cell r="C2290" t="str">
            <v>DR JP CROWLEY</v>
          </cell>
          <cell r="D2290" t="str">
            <v>Teaching Assistant (Classics)</v>
          </cell>
          <cell r="E2290" t="str">
            <v>A7TA</v>
          </cell>
          <cell r="F2290">
            <v>0.02</v>
          </cell>
          <cell r="G2290">
            <v>0</v>
          </cell>
        </row>
        <row r="2291">
          <cell r="C2291" t="str">
            <v>MR JA GREENHALGH</v>
          </cell>
          <cell r="D2291" t="str">
            <v>Teaching Assistant (History)</v>
          </cell>
          <cell r="E2291" t="str">
            <v>A7TA</v>
          </cell>
          <cell r="F2291">
            <v>0.03</v>
          </cell>
          <cell r="G2291">
            <v>0</v>
          </cell>
        </row>
        <row r="2292">
          <cell r="C2292" t="str">
            <v>MR J MASON</v>
          </cell>
          <cell r="D2292" t="str">
            <v>Teaching Assistant (English &amp; American)</v>
          </cell>
          <cell r="E2292" t="str">
            <v>A7TA</v>
          </cell>
          <cell r="F2292">
            <v>0.08</v>
          </cell>
          <cell r="G2292">
            <v>0</v>
          </cell>
        </row>
        <row r="2293">
          <cell r="C2293" t="str">
            <v>MR RP CORRIGAN</v>
          </cell>
          <cell r="D2293" t="str">
            <v>Teaching Assistant (Music)</v>
          </cell>
          <cell r="E2293" t="str">
            <v>A7TA</v>
          </cell>
          <cell r="F2293">
            <v>0</v>
          </cell>
          <cell r="G2293">
            <v>0</v>
          </cell>
        </row>
        <row r="2294">
          <cell r="C2294" t="str">
            <v>DR DGG DAVIES</v>
          </cell>
          <cell r="D2294" t="str">
            <v>Teaching Assistant (History)</v>
          </cell>
          <cell r="E2294" t="str">
            <v>A7TA</v>
          </cell>
          <cell r="F2294">
            <v>0.05</v>
          </cell>
          <cell r="G2294">
            <v>0</v>
          </cell>
        </row>
        <row r="2295">
          <cell r="C2295" t="str">
            <v>MR PR LEGH</v>
          </cell>
          <cell r="D2295" t="str">
            <v>TEACHING ASSISTANT (POLITICS)</v>
          </cell>
          <cell r="E2295" t="str">
            <v>A7TA</v>
          </cell>
          <cell r="F2295">
            <v>0.08</v>
          </cell>
          <cell r="G2295">
            <v>0</v>
          </cell>
        </row>
        <row r="2296">
          <cell r="C2296" t="str">
            <v>MR MD RUSH</v>
          </cell>
          <cell r="D2296" t="str">
            <v>TEACHING ASSISTANT (PHILOSOPHY)</v>
          </cell>
          <cell r="E2296" t="str">
            <v>A7TA</v>
          </cell>
          <cell r="F2296">
            <v>0.1</v>
          </cell>
          <cell r="G2296">
            <v>0</v>
          </cell>
        </row>
        <row r="2297">
          <cell r="C2297" t="str">
            <v>MRS AC HAWORTH</v>
          </cell>
          <cell r="D2297" t="str">
            <v>Teaching Assistant (Education)</v>
          </cell>
          <cell r="E2297" t="str">
            <v>A7TA</v>
          </cell>
          <cell r="F2297">
            <v>0.16</v>
          </cell>
          <cell r="G2297">
            <v>0</v>
          </cell>
        </row>
        <row r="2298">
          <cell r="C2298" t="str">
            <v>MISS JE BRADSHAW</v>
          </cell>
          <cell r="D2298" t="str">
            <v>TEACHING ASSISTANT (LAW)</v>
          </cell>
          <cell r="E2298" t="str">
            <v>A7TA</v>
          </cell>
          <cell r="F2298">
            <v>0.03</v>
          </cell>
          <cell r="G2298">
            <v>0</v>
          </cell>
        </row>
        <row r="2299">
          <cell r="C2299" t="str">
            <v>MS E BRACKEN</v>
          </cell>
          <cell r="D2299" t="str">
            <v>Teaching Assistant (History)</v>
          </cell>
          <cell r="E2299" t="str">
            <v>A7TA</v>
          </cell>
          <cell r="F2299">
            <v>0.06</v>
          </cell>
          <cell r="G2299">
            <v>0</v>
          </cell>
        </row>
        <row r="2300">
          <cell r="C2300" t="str">
            <v>DR N REDFERN</v>
          </cell>
          <cell r="D2300" t="str">
            <v>TEACHING ASSISTANT (POLITICS)</v>
          </cell>
          <cell r="E2300" t="str">
            <v>A7TA</v>
          </cell>
          <cell r="F2300">
            <v>0.06</v>
          </cell>
          <cell r="G2300">
            <v>0</v>
          </cell>
        </row>
        <row r="2301">
          <cell r="C2301" t="str">
            <v>MR AM RHODES</v>
          </cell>
          <cell r="D2301" t="str">
            <v>Teaching Assistant (Education)</v>
          </cell>
          <cell r="E2301" t="str">
            <v>A7TA</v>
          </cell>
          <cell r="F2301">
            <v>7.0000000000000007E-2</v>
          </cell>
          <cell r="G2301">
            <v>0</v>
          </cell>
        </row>
        <row r="2302">
          <cell r="C2302" t="str">
            <v>DR AAL OMER</v>
          </cell>
          <cell r="D2302" t="str">
            <v>TEACHING ASSISTANT (ECONOMICS)</v>
          </cell>
          <cell r="E2302" t="str">
            <v>A7TA</v>
          </cell>
          <cell r="F2302">
            <v>0.1</v>
          </cell>
          <cell r="G2302">
            <v>0</v>
          </cell>
        </row>
        <row r="2303">
          <cell r="C2303" t="str">
            <v>MS M CHARLTON</v>
          </cell>
          <cell r="D2303" t="str">
            <v>Teaching Assistant (Education)</v>
          </cell>
          <cell r="E2303" t="str">
            <v>A7TA</v>
          </cell>
          <cell r="F2303">
            <v>7.0000000000000007E-2</v>
          </cell>
          <cell r="G2303">
            <v>0</v>
          </cell>
        </row>
        <row r="2304">
          <cell r="C2304" t="str">
            <v>MR GP NICHOLLS</v>
          </cell>
          <cell r="D2304" t="str">
            <v>TEACHING ASSISTANT (LAW)</v>
          </cell>
          <cell r="E2304" t="str">
            <v>A7TA</v>
          </cell>
          <cell r="F2304">
            <v>0.04</v>
          </cell>
          <cell r="G2304">
            <v>0</v>
          </cell>
        </row>
        <row r="2305">
          <cell r="C2305" t="str">
            <v>MRS G BUCHANAN</v>
          </cell>
          <cell r="D2305" t="str">
            <v>TEACHING ASSISTANT (POLITICS)</v>
          </cell>
          <cell r="E2305" t="str">
            <v>A7TA</v>
          </cell>
          <cell r="F2305">
            <v>0.06</v>
          </cell>
          <cell r="G2305">
            <v>0</v>
          </cell>
        </row>
        <row r="2306">
          <cell r="C2306" t="str">
            <v>DR E PRATT</v>
          </cell>
          <cell r="D2306" t="str">
            <v>Teaching Assistant (Classics)</v>
          </cell>
          <cell r="E2306" t="str">
            <v>A7TA</v>
          </cell>
          <cell r="F2306">
            <v>0.04</v>
          </cell>
          <cell r="G2306">
            <v>0</v>
          </cell>
        </row>
        <row r="2307">
          <cell r="C2307" t="str">
            <v>MR E ODUDU</v>
          </cell>
          <cell r="D2307" t="str">
            <v>Teaching Assistant (SOSS Study Skills)</v>
          </cell>
          <cell r="E2307" t="str">
            <v>A7TA</v>
          </cell>
          <cell r="F2307">
            <v>0.18</v>
          </cell>
          <cell r="G2307">
            <v>0</v>
          </cell>
        </row>
        <row r="2308">
          <cell r="C2308" t="str">
            <v>DR J LAYCOCK</v>
          </cell>
          <cell r="D2308" t="str">
            <v>Teaching Assistant (History)</v>
          </cell>
          <cell r="E2308" t="str">
            <v>A7TA</v>
          </cell>
          <cell r="F2308">
            <v>0.06</v>
          </cell>
          <cell r="G2308">
            <v>0</v>
          </cell>
        </row>
        <row r="2309">
          <cell r="C2309" t="str">
            <v>MRS CM NUNN</v>
          </cell>
          <cell r="D2309" t="str">
            <v>Teaching Assistant (History)</v>
          </cell>
          <cell r="E2309" t="str">
            <v>A7TA</v>
          </cell>
          <cell r="F2309">
            <v>7.0000000000000007E-2</v>
          </cell>
          <cell r="G2309">
            <v>0</v>
          </cell>
        </row>
        <row r="2310">
          <cell r="C2310" t="str">
            <v>MS A RIMMER</v>
          </cell>
          <cell r="D2310" t="str">
            <v>Teaching Assistant (Education)</v>
          </cell>
          <cell r="E2310" t="str">
            <v>A7TA</v>
          </cell>
          <cell r="F2310">
            <v>0.28999999999999998</v>
          </cell>
          <cell r="G2310">
            <v>0</v>
          </cell>
        </row>
        <row r="2311">
          <cell r="C2311" t="str">
            <v>MR B ANDERSON</v>
          </cell>
          <cell r="D2311" t="str">
            <v>Teaching Assistant (History)</v>
          </cell>
          <cell r="E2311" t="str">
            <v>A7TA</v>
          </cell>
          <cell r="F2311">
            <v>0</v>
          </cell>
          <cell r="G2311">
            <v>0</v>
          </cell>
        </row>
        <row r="2312">
          <cell r="C2312" t="str">
            <v>MR JK DERBYSHIRE</v>
          </cell>
          <cell r="D2312" t="str">
            <v>TEACHING ASSISTANT (POLITICS)</v>
          </cell>
          <cell r="E2312" t="str">
            <v>A7TA</v>
          </cell>
          <cell r="F2312">
            <v>0.08</v>
          </cell>
          <cell r="G2312">
            <v>0</v>
          </cell>
        </row>
        <row r="2313">
          <cell r="C2313" t="str">
            <v>MR J MORRIS</v>
          </cell>
          <cell r="D2313" t="str">
            <v>Teaching Assistant (LEL)</v>
          </cell>
          <cell r="E2313" t="str">
            <v>A7TA</v>
          </cell>
          <cell r="F2313">
            <v>0.08</v>
          </cell>
          <cell r="G2313">
            <v>0</v>
          </cell>
        </row>
        <row r="2314">
          <cell r="C2314" t="str">
            <v>MS DJ LEFTWICH</v>
          </cell>
          <cell r="D2314" t="str">
            <v>Teaching Assistant (AH &amp; VS)</v>
          </cell>
          <cell r="E2314" t="str">
            <v>A7TA</v>
          </cell>
          <cell r="F2314">
            <v>0.03</v>
          </cell>
          <cell r="G2314">
            <v>0</v>
          </cell>
        </row>
        <row r="2315">
          <cell r="C2315" t="str">
            <v>MRS LA HOUSEMAN</v>
          </cell>
          <cell r="D2315" t="str">
            <v>Teaching Assistant (Archaeology)</v>
          </cell>
          <cell r="E2315" t="str">
            <v>A7TA</v>
          </cell>
          <cell r="F2315">
            <v>0.01</v>
          </cell>
          <cell r="G2315">
            <v>0</v>
          </cell>
        </row>
        <row r="2316">
          <cell r="C2316" t="str">
            <v>MR NRE TELFER</v>
          </cell>
          <cell r="D2316" t="str">
            <v>Teaching Assistant (English &amp; American)</v>
          </cell>
          <cell r="E2316" t="str">
            <v>A7TA</v>
          </cell>
          <cell r="F2316">
            <v>0.06</v>
          </cell>
          <cell r="G2316">
            <v>0</v>
          </cell>
        </row>
        <row r="2317">
          <cell r="C2317" t="str">
            <v>MISS NT SCOTT</v>
          </cell>
          <cell r="D2317" t="str">
            <v>Teaching Assistant (SOSS Study Skills)</v>
          </cell>
          <cell r="E2317" t="str">
            <v>A7TA</v>
          </cell>
          <cell r="F2317">
            <v>0.04</v>
          </cell>
          <cell r="G2317">
            <v>0</v>
          </cell>
        </row>
        <row r="2318">
          <cell r="C2318" t="str">
            <v>MR C AGYENIM-BOATENG</v>
          </cell>
          <cell r="D2318" t="str">
            <v>Seminar Leader (Accounting &amp; Finance)</v>
          </cell>
          <cell r="E2318" t="str">
            <v>A7TA</v>
          </cell>
          <cell r="F2318">
            <v>0.01</v>
          </cell>
          <cell r="G2318">
            <v>0</v>
          </cell>
        </row>
        <row r="2319">
          <cell r="C2319" t="str">
            <v>MR JA THORNE</v>
          </cell>
          <cell r="D2319" t="str">
            <v>Teaching Assistant (Classics)</v>
          </cell>
          <cell r="E2319" t="str">
            <v>A7TA</v>
          </cell>
          <cell r="F2319">
            <v>0.04</v>
          </cell>
          <cell r="G2319">
            <v>0</v>
          </cell>
        </row>
        <row r="2320">
          <cell r="C2320" t="str">
            <v>MISS J BUCKLEY</v>
          </cell>
          <cell r="D2320" t="str">
            <v>TEACHING ASSISTANT (CCSR)</v>
          </cell>
          <cell r="E2320" t="str">
            <v>A7TA</v>
          </cell>
          <cell r="F2320">
            <v>0.02</v>
          </cell>
          <cell r="G2320">
            <v>0</v>
          </cell>
        </row>
        <row r="2321">
          <cell r="C2321" t="str">
            <v>MISS CE CROSSEN</v>
          </cell>
          <cell r="D2321" t="str">
            <v>Teaching Assistant (English &amp; American)</v>
          </cell>
          <cell r="E2321" t="str">
            <v>A7TA</v>
          </cell>
          <cell r="F2321">
            <v>0.02</v>
          </cell>
          <cell r="G2321">
            <v>0</v>
          </cell>
        </row>
        <row r="2322">
          <cell r="C2322" t="str">
            <v>MS K ISAKSEN</v>
          </cell>
          <cell r="D2322" t="str">
            <v>Seminar Leader (MOMS)</v>
          </cell>
          <cell r="E2322" t="str">
            <v>A7TA</v>
          </cell>
          <cell r="F2322">
            <v>0.01</v>
          </cell>
          <cell r="G2322">
            <v>0</v>
          </cell>
        </row>
        <row r="2323">
          <cell r="C2323" t="str">
            <v>MS RV SOUTHERN</v>
          </cell>
          <cell r="D2323" t="str">
            <v>TEACHING ASSISTANT (CCSR)</v>
          </cell>
          <cell r="E2323" t="str">
            <v>A7TA</v>
          </cell>
          <cell r="F2323">
            <v>0.08</v>
          </cell>
          <cell r="G2323">
            <v>0</v>
          </cell>
        </row>
        <row r="2324">
          <cell r="C2324" t="str">
            <v>MR AJ HODGES</v>
          </cell>
          <cell r="D2324" t="str">
            <v>TEACHING ASSISTANT (SOCIAL ANTHROPOLOGY)</v>
          </cell>
          <cell r="E2324" t="str">
            <v>A7TA</v>
          </cell>
          <cell r="F2324">
            <v>0.04</v>
          </cell>
          <cell r="G2324">
            <v>0</v>
          </cell>
        </row>
        <row r="2325">
          <cell r="C2325" t="str">
            <v>MS R WILSON</v>
          </cell>
          <cell r="D2325" t="str">
            <v>TEACHING ASSISTANT (SOCIOLOGY)</v>
          </cell>
          <cell r="E2325" t="str">
            <v>A7TA</v>
          </cell>
          <cell r="F2325">
            <v>0.01</v>
          </cell>
          <cell r="G2325">
            <v>0</v>
          </cell>
        </row>
        <row r="2326">
          <cell r="C2326" t="str">
            <v>MR SR CALVER</v>
          </cell>
          <cell r="D2326" t="str">
            <v>Teaching Assistant (Music)</v>
          </cell>
          <cell r="E2326" t="str">
            <v>A7TA</v>
          </cell>
          <cell r="F2326">
            <v>0</v>
          </cell>
          <cell r="G2326">
            <v>0</v>
          </cell>
        </row>
        <row r="2327">
          <cell r="C2327" t="str">
            <v>MR CJ MONK</v>
          </cell>
          <cell r="D2327" t="str">
            <v>Teaching Assistant (English &amp; American)</v>
          </cell>
          <cell r="E2327" t="str">
            <v>A7TA</v>
          </cell>
          <cell r="F2327">
            <v>0.06</v>
          </cell>
          <cell r="G2327">
            <v>0</v>
          </cell>
        </row>
        <row r="2328">
          <cell r="C2328" t="str">
            <v>MR S CUNNINGHAM</v>
          </cell>
          <cell r="D2328" t="str">
            <v>LEAP Language Tutor</v>
          </cell>
          <cell r="E2328" t="str">
            <v>A7TA</v>
          </cell>
          <cell r="F2328">
            <v>0.15</v>
          </cell>
          <cell r="G2328">
            <v>0</v>
          </cell>
        </row>
        <row r="2329">
          <cell r="C2329" t="str">
            <v>MRS S ROONEY</v>
          </cell>
          <cell r="D2329" t="str">
            <v>Teaching Assistant (Education)</v>
          </cell>
          <cell r="E2329" t="str">
            <v>A7TA</v>
          </cell>
          <cell r="F2329">
            <v>0.19</v>
          </cell>
          <cell r="G2329">
            <v>0</v>
          </cell>
        </row>
        <row r="2330">
          <cell r="C2330" t="str">
            <v>MR WB TURNER</v>
          </cell>
          <cell r="D2330" t="str">
            <v>Teaching Assistant (English &amp; American)</v>
          </cell>
          <cell r="E2330" t="str">
            <v>A7TA</v>
          </cell>
          <cell r="F2330">
            <v>0.04</v>
          </cell>
          <cell r="G2330">
            <v>0</v>
          </cell>
        </row>
        <row r="2331">
          <cell r="C2331" t="str">
            <v>MR GJ CRABTREE</v>
          </cell>
          <cell r="D2331" t="str">
            <v>Teaching Assistant (History)</v>
          </cell>
          <cell r="E2331" t="str">
            <v>A7TA</v>
          </cell>
          <cell r="F2331">
            <v>0.04</v>
          </cell>
          <cell r="G2331">
            <v>0</v>
          </cell>
        </row>
        <row r="2332">
          <cell r="C2332" t="str">
            <v>MISS AM GILCHRIST</v>
          </cell>
          <cell r="D2332" t="str">
            <v>External Tutor (IDPM)</v>
          </cell>
          <cell r="E2332" t="str">
            <v>A7TA</v>
          </cell>
          <cell r="F2332">
            <v>0.09</v>
          </cell>
          <cell r="G2332">
            <v>0</v>
          </cell>
        </row>
        <row r="2333">
          <cell r="C2333" t="str">
            <v>MR TS HOUSEMAN</v>
          </cell>
          <cell r="D2333" t="str">
            <v>TEACHING ASSISTANT (POLITICS)</v>
          </cell>
          <cell r="E2333" t="str">
            <v>A7TA</v>
          </cell>
          <cell r="F2333">
            <v>0.06</v>
          </cell>
          <cell r="G2333">
            <v>0</v>
          </cell>
        </row>
        <row r="2334">
          <cell r="C2334" t="str">
            <v>DR S YAMAKAWA</v>
          </cell>
          <cell r="D2334" t="str">
            <v>TEACHING ASSISTANT (SOCIAL ANTHROPOLOGY)</v>
          </cell>
          <cell r="E2334" t="str">
            <v>A7TA</v>
          </cell>
          <cell r="F2334">
            <v>0.1</v>
          </cell>
          <cell r="G2334">
            <v>0</v>
          </cell>
        </row>
        <row r="2335">
          <cell r="C2335" t="str">
            <v>DR NC WHITEMAN</v>
          </cell>
          <cell r="D2335" t="str">
            <v>Teaching Assistant (Music)</v>
          </cell>
          <cell r="E2335" t="str">
            <v>A7TA</v>
          </cell>
          <cell r="F2335">
            <v>0.08</v>
          </cell>
          <cell r="G2335">
            <v>0</v>
          </cell>
        </row>
        <row r="2336">
          <cell r="C2336" t="str">
            <v>MR V BAVOSO</v>
          </cell>
          <cell r="D2336" t="str">
            <v>TEACHING ASSISTANT (LAW)</v>
          </cell>
          <cell r="E2336" t="str">
            <v>A7TA</v>
          </cell>
          <cell r="F2336">
            <v>0.05</v>
          </cell>
          <cell r="G2336">
            <v>0</v>
          </cell>
        </row>
        <row r="2337">
          <cell r="C2337" t="str">
            <v>MRS R EHATA</v>
          </cell>
          <cell r="D2337" t="str">
            <v>TEACHING ASSISTANT (POLITICS)</v>
          </cell>
          <cell r="E2337" t="str">
            <v>A7TA</v>
          </cell>
          <cell r="F2337">
            <v>0</v>
          </cell>
          <cell r="G2337">
            <v>0</v>
          </cell>
        </row>
        <row r="2338">
          <cell r="C2338" t="str">
            <v>DR SAM DEMPSEY</v>
          </cell>
          <cell r="D2338" t="str">
            <v>Teaching Assistant (Music)</v>
          </cell>
          <cell r="E2338" t="str">
            <v>A7TA</v>
          </cell>
          <cell r="F2338">
            <v>0.05</v>
          </cell>
          <cell r="G2338">
            <v>0</v>
          </cell>
        </row>
        <row r="2339">
          <cell r="C2339" t="str">
            <v>MR E KLUSENER</v>
          </cell>
          <cell r="D2339" t="str">
            <v>TEACHING ASSISTANT (SOCIOLOGY)</v>
          </cell>
          <cell r="E2339" t="str">
            <v>A7TA</v>
          </cell>
          <cell r="F2339">
            <v>0.11</v>
          </cell>
          <cell r="G2339">
            <v>0</v>
          </cell>
        </row>
        <row r="2340">
          <cell r="C2340" t="str">
            <v>MS ME BEGLEY</v>
          </cell>
          <cell r="D2340" t="str">
            <v>Teaching Assistant (LEL)</v>
          </cell>
          <cell r="E2340" t="str">
            <v>A7TA</v>
          </cell>
          <cell r="F2340">
            <v>7.0000000000000007E-2</v>
          </cell>
          <cell r="G2340">
            <v>0</v>
          </cell>
        </row>
        <row r="2341">
          <cell r="C2341" t="str">
            <v>MR MW JONES</v>
          </cell>
          <cell r="D2341" t="str">
            <v>TEACHING ASSISTANT (DRAMA)</v>
          </cell>
          <cell r="E2341" t="str">
            <v>A7TA</v>
          </cell>
          <cell r="F2341">
            <v>0.05</v>
          </cell>
          <cell r="G2341">
            <v>0</v>
          </cell>
        </row>
        <row r="2342">
          <cell r="C2342" t="str">
            <v>MR BP MOORE</v>
          </cell>
          <cell r="D2342" t="str">
            <v>Teaching Assistant (English &amp; American)</v>
          </cell>
          <cell r="E2342" t="str">
            <v>A7TA</v>
          </cell>
          <cell r="F2342">
            <v>7.0000000000000007E-2</v>
          </cell>
          <cell r="G2342">
            <v>0</v>
          </cell>
        </row>
        <row r="2343">
          <cell r="C2343" t="str">
            <v>MR RJ DAVEY</v>
          </cell>
          <cell r="D2343" t="str">
            <v>Teaching Assistant (Middle Eastern Std)</v>
          </cell>
          <cell r="E2343" t="str">
            <v>A7TA</v>
          </cell>
          <cell r="F2343">
            <v>0.04</v>
          </cell>
          <cell r="G2343">
            <v>0</v>
          </cell>
        </row>
        <row r="2344">
          <cell r="C2344" t="str">
            <v>MRS EA HARRIS</v>
          </cell>
          <cell r="D2344" t="str">
            <v>Teaching Assistant (Education)</v>
          </cell>
          <cell r="E2344" t="str">
            <v>A7TA</v>
          </cell>
          <cell r="F2344">
            <v>0.12</v>
          </cell>
          <cell r="G2344">
            <v>0</v>
          </cell>
        </row>
        <row r="2345">
          <cell r="C2345" t="str">
            <v>MR JA SMITH</v>
          </cell>
          <cell r="D2345" t="str">
            <v>Teaching Assistant (English &amp; American)</v>
          </cell>
          <cell r="E2345" t="str">
            <v>A7TA</v>
          </cell>
          <cell r="F2345">
            <v>0.02</v>
          </cell>
          <cell r="G2345">
            <v>0</v>
          </cell>
        </row>
        <row r="2346">
          <cell r="C2346" t="str">
            <v>MISS R CONWAY</v>
          </cell>
          <cell r="D2346" t="str">
            <v>Teaching Assistant (History)</v>
          </cell>
          <cell r="E2346" t="str">
            <v>A7TA</v>
          </cell>
          <cell r="F2346">
            <v>0.1</v>
          </cell>
          <cell r="G2346">
            <v>0</v>
          </cell>
        </row>
        <row r="2347">
          <cell r="C2347" t="str">
            <v>MR AJ BOWMAN</v>
          </cell>
          <cell r="D2347" t="str">
            <v>SEMINAR LEADER (PMO)</v>
          </cell>
          <cell r="E2347" t="str">
            <v>A7TA</v>
          </cell>
          <cell r="F2347">
            <v>0.12</v>
          </cell>
          <cell r="G2347">
            <v>0</v>
          </cell>
        </row>
        <row r="2348">
          <cell r="C2348" t="str">
            <v>MISS JK WELLAND</v>
          </cell>
          <cell r="D2348" t="str">
            <v>TEACHING ASSISTANT (POLITICS)</v>
          </cell>
          <cell r="E2348" t="str">
            <v>A7TA</v>
          </cell>
          <cell r="F2348">
            <v>0.06</v>
          </cell>
          <cell r="G2348">
            <v>0</v>
          </cell>
        </row>
        <row r="2349">
          <cell r="C2349" t="str">
            <v>MS G DEMETRIOU</v>
          </cell>
          <cell r="D2349" t="str">
            <v>Seminar Leader (Strategy)</v>
          </cell>
          <cell r="E2349" t="str">
            <v>A7TA</v>
          </cell>
          <cell r="F2349">
            <v>0.03</v>
          </cell>
          <cell r="G2349">
            <v>0</v>
          </cell>
        </row>
        <row r="2350">
          <cell r="C2350" t="str">
            <v>MISS KF MAIR</v>
          </cell>
          <cell r="D2350" t="str">
            <v>Teaching Assistant (English &amp; American)</v>
          </cell>
          <cell r="E2350" t="str">
            <v>A7TA</v>
          </cell>
          <cell r="F2350">
            <v>0.09</v>
          </cell>
          <cell r="G2350">
            <v>0</v>
          </cell>
        </row>
        <row r="2351">
          <cell r="C2351" t="str">
            <v>MR PJ DOYLE</v>
          </cell>
          <cell r="D2351" t="str">
            <v>Teaching Assistant (History)</v>
          </cell>
          <cell r="E2351" t="str">
            <v>A7TA</v>
          </cell>
          <cell r="F2351">
            <v>0.05</v>
          </cell>
          <cell r="G2351">
            <v>0</v>
          </cell>
        </row>
        <row r="2352">
          <cell r="C2352" t="str">
            <v>MISS JC ASHTON</v>
          </cell>
          <cell r="D2352" t="str">
            <v>Teaching Assistant (AH &amp; VS)</v>
          </cell>
          <cell r="E2352" t="str">
            <v>A7TA</v>
          </cell>
          <cell r="F2352">
            <v>7.0000000000000007E-2</v>
          </cell>
          <cell r="G2352">
            <v>0</v>
          </cell>
        </row>
        <row r="2353">
          <cell r="C2353" t="str">
            <v>MR CT HEATH</v>
          </cell>
          <cell r="D2353" t="str">
            <v>Teaching Assistant (History)</v>
          </cell>
          <cell r="E2353" t="str">
            <v>A7TA</v>
          </cell>
          <cell r="F2353">
            <v>0.03</v>
          </cell>
          <cell r="G2353">
            <v>0</v>
          </cell>
        </row>
        <row r="2354">
          <cell r="C2354" t="str">
            <v>MR PM MASKELL</v>
          </cell>
          <cell r="D2354" t="str">
            <v>Teaching Assistant in CAH</v>
          </cell>
          <cell r="E2354" t="str">
            <v>A7TA</v>
          </cell>
          <cell r="F2354">
            <v>0.05</v>
          </cell>
          <cell r="G2354">
            <v>0</v>
          </cell>
        </row>
        <row r="2355">
          <cell r="C2355" t="str">
            <v>MR WJ TAYLER</v>
          </cell>
          <cell r="D2355" t="str">
            <v>TEACHING ASSISTANT (ECONOMICS)</v>
          </cell>
          <cell r="E2355" t="str">
            <v>A7TA</v>
          </cell>
          <cell r="F2355">
            <v>0.04</v>
          </cell>
          <cell r="G2355">
            <v>0</v>
          </cell>
        </row>
        <row r="2356">
          <cell r="C2356" t="str">
            <v>MISS HV ROBSON</v>
          </cell>
          <cell r="D2356" t="str">
            <v>Teaching Assistant (LEL)</v>
          </cell>
          <cell r="E2356" t="str">
            <v>A7TA</v>
          </cell>
          <cell r="F2356">
            <v>0.05</v>
          </cell>
          <cell r="G2356">
            <v>0</v>
          </cell>
        </row>
        <row r="2357">
          <cell r="C2357" t="str">
            <v>MR CJ HENSTOCK</v>
          </cell>
          <cell r="D2357" t="str">
            <v>Teaching Assistant (SPLAS)</v>
          </cell>
          <cell r="E2357" t="str">
            <v>A7TA</v>
          </cell>
          <cell r="F2357">
            <v>0.04</v>
          </cell>
          <cell r="G2357">
            <v>0</v>
          </cell>
        </row>
        <row r="2358">
          <cell r="C2358" t="str">
            <v>MR LE MODEME</v>
          </cell>
          <cell r="D2358" t="str">
            <v>TEACHING ASSISTANT (LAW)</v>
          </cell>
          <cell r="E2358" t="str">
            <v>A7TA</v>
          </cell>
          <cell r="F2358">
            <v>0.06</v>
          </cell>
          <cell r="G2358">
            <v>0</v>
          </cell>
        </row>
        <row r="2359">
          <cell r="C2359" t="str">
            <v>MR H THOMPSON</v>
          </cell>
          <cell r="D2359" t="str">
            <v>Teaching Assistant (English &amp; American)</v>
          </cell>
          <cell r="E2359" t="str">
            <v>A7TA</v>
          </cell>
          <cell r="F2359">
            <v>0.02</v>
          </cell>
          <cell r="G2359">
            <v>0</v>
          </cell>
        </row>
        <row r="2360">
          <cell r="C2360" t="str">
            <v>MISS EC SMITH</v>
          </cell>
          <cell r="D2360" t="str">
            <v>TEACHING ASSISTANT (LAW)</v>
          </cell>
          <cell r="E2360" t="str">
            <v>A7TA</v>
          </cell>
          <cell r="F2360">
            <v>0.03</v>
          </cell>
          <cell r="G2360">
            <v>0</v>
          </cell>
        </row>
        <row r="2361">
          <cell r="C2361" t="str">
            <v>MISS HK WATERSON</v>
          </cell>
          <cell r="D2361" t="str">
            <v>Teaching Assistant (East Asian Studies)</v>
          </cell>
          <cell r="E2361" t="str">
            <v>A7TA</v>
          </cell>
          <cell r="F2361">
            <v>0.02</v>
          </cell>
          <cell r="G2361">
            <v>0</v>
          </cell>
        </row>
        <row r="2362">
          <cell r="C2362" t="str">
            <v>DR B RAY</v>
          </cell>
          <cell r="D2362" t="str">
            <v>Teaching Assistant (English &amp; American)</v>
          </cell>
          <cell r="E2362" t="str">
            <v>A7TA</v>
          </cell>
          <cell r="F2362">
            <v>0.09</v>
          </cell>
          <cell r="G2362">
            <v>0</v>
          </cell>
        </row>
        <row r="2363">
          <cell r="C2363" t="str">
            <v>MR J MCCARTHY</v>
          </cell>
          <cell r="D2363" t="str">
            <v>TEACHING ASSISTANT (PHILOSOPHY)</v>
          </cell>
          <cell r="E2363" t="str">
            <v>A7TA</v>
          </cell>
          <cell r="F2363">
            <v>0.05</v>
          </cell>
          <cell r="G2363">
            <v>0</v>
          </cell>
        </row>
        <row r="2364">
          <cell r="C2364" t="str">
            <v>MR A BOAKYE</v>
          </cell>
          <cell r="D2364" t="str">
            <v>Teaching Assistant (Religion &amp; Theology)</v>
          </cell>
          <cell r="E2364" t="str">
            <v>A7TA</v>
          </cell>
          <cell r="F2364">
            <v>0.01</v>
          </cell>
          <cell r="G2364">
            <v>0</v>
          </cell>
        </row>
        <row r="2365">
          <cell r="C2365" t="str">
            <v>DR A HILD</v>
          </cell>
          <cell r="D2365" t="str">
            <v>SEMINAR LEADER (PMO)</v>
          </cell>
          <cell r="E2365" t="str">
            <v>A7TA</v>
          </cell>
          <cell r="F2365">
            <v>0.05</v>
          </cell>
          <cell r="G2365">
            <v>0</v>
          </cell>
        </row>
        <row r="2366">
          <cell r="C2366" t="str">
            <v>MS K ALLISON</v>
          </cell>
          <cell r="D2366" t="str">
            <v>TEACHING ASSISTANT (POLITICS)</v>
          </cell>
          <cell r="E2366" t="str">
            <v>A7TA</v>
          </cell>
          <cell r="F2366">
            <v>0.08</v>
          </cell>
          <cell r="G2366">
            <v>0</v>
          </cell>
        </row>
        <row r="2367">
          <cell r="C2367" t="str">
            <v>MR TD CONNOR</v>
          </cell>
          <cell r="D2367" t="str">
            <v>TEACHING ASSISTANT (PHILOSOPHY)</v>
          </cell>
          <cell r="E2367" t="str">
            <v>A7TA</v>
          </cell>
          <cell r="F2367">
            <v>0.08</v>
          </cell>
          <cell r="G2367">
            <v>0</v>
          </cell>
        </row>
        <row r="2368">
          <cell r="C2368" t="str">
            <v>MR KF FLETCHER</v>
          </cell>
          <cell r="D2368" t="str">
            <v>Teaching Assistant (Education)</v>
          </cell>
          <cell r="E2368" t="str">
            <v>A7TA</v>
          </cell>
          <cell r="F2368">
            <v>0.24</v>
          </cell>
          <cell r="G2368">
            <v>0</v>
          </cell>
        </row>
        <row r="2369">
          <cell r="C2369" t="str">
            <v>MR JH SWANN</v>
          </cell>
          <cell r="D2369" t="str">
            <v>Teaching Assistant (English &amp; American)</v>
          </cell>
          <cell r="E2369" t="str">
            <v>A7TA</v>
          </cell>
          <cell r="F2369">
            <v>0.06</v>
          </cell>
          <cell r="G2369">
            <v>0</v>
          </cell>
        </row>
        <row r="2370">
          <cell r="C2370" t="str">
            <v>MS RJ WILDE</v>
          </cell>
          <cell r="D2370" t="str">
            <v>TEACHING ASSISTANT (SOCIAL ANTHROPOLOGY)</v>
          </cell>
          <cell r="E2370" t="str">
            <v>A7TA</v>
          </cell>
          <cell r="F2370">
            <v>0.06</v>
          </cell>
          <cell r="G2370">
            <v>0</v>
          </cell>
        </row>
        <row r="2371">
          <cell r="C2371" t="str">
            <v>MR RR ROUTLEDGE</v>
          </cell>
          <cell r="D2371" t="str">
            <v>TEACHING ASSISTANT (ECONOMICS)</v>
          </cell>
          <cell r="E2371" t="str">
            <v>A7TA</v>
          </cell>
          <cell r="F2371">
            <v>0.09</v>
          </cell>
          <cell r="G2371">
            <v>0</v>
          </cell>
        </row>
        <row r="2372">
          <cell r="C2372" t="str">
            <v>MISS KA SLACK</v>
          </cell>
          <cell r="D2372" t="str">
            <v>Teaching Assistant (Religion &amp; Theology)</v>
          </cell>
          <cell r="E2372" t="str">
            <v>A7TA</v>
          </cell>
          <cell r="F2372">
            <v>0.11</v>
          </cell>
          <cell r="G2372">
            <v>0</v>
          </cell>
        </row>
        <row r="2373">
          <cell r="C2373" t="str">
            <v>MR R NICHOLSON</v>
          </cell>
          <cell r="D2373" t="str">
            <v>Teaching Assistant (History)</v>
          </cell>
          <cell r="E2373" t="str">
            <v>A7TA</v>
          </cell>
          <cell r="F2373">
            <v>0.03</v>
          </cell>
          <cell r="G2373">
            <v>0</v>
          </cell>
        </row>
        <row r="2374">
          <cell r="C2374" t="str">
            <v>MISS RH OGDEN</v>
          </cell>
          <cell r="D2374" t="str">
            <v>Teaching Assistant (SPLAS)</v>
          </cell>
          <cell r="E2374" t="str">
            <v>A7TA</v>
          </cell>
          <cell r="F2374">
            <v>0.06</v>
          </cell>
          <cell r="G2374">
            <v>0</v>
          </cell>
        </row>
        <row r="2375">
          <cell r="C2375" t="str">
            <v>MISS JF CHANDLER</v>
          </cell>
          <cell r="D2375" t="str">
            <v>Teaching Assistant (Middle Eastern Std)</v>
          </cell>
          <cell r="E2375" t="str">
            <v>A7TA</v>
          </cell>
          <cell r="F2375">
            <v>0.13</v>
          </cell>
          <cell r="G2375">
            <v>0</v>
          </cell>
        </row>
        <row r="2376">
          <cell r="C2376" t="str">
            <v>MISS VG PAPADOPOULOU</v>
          </cell>
          <cell r="D2376" t="str">
            <v>TEACHING ASSISTANT (ECONOMICS)</v>
          </cell>
          <cell r="E2376" t="str">
            <v>A7TA</v>
          </cell>
          <cell r="F2376">
            <v>0.06</v>
          </cell>
          <cell r="G2376">
            <v>0</v>
          </cell>
        </row>
        <row r="2377">
          <cell r="C2377" t="str">
            <v>MR PD BROOKER</v>
          </cell>
          <cell r="D2377" t="str">
            <v>TEACHING ASSISTANT (SOCIOLOGY)</v>
          </cell>
          <cell r="E2377" t="str">
            <v>A7TA</v>
          </cell>
          <cell r="F2377">
            <v>0.04</v>
          </cell>
          <cell r="G2377">
            <v>0</v>
          </cell>
        </row>
        <row r="2378">
          <cell r="C2378" t="str">
            <v>DR PD SATNE</v>
          </cell>
          <cell r="D2378" t="str">
            <v>TEACHING ASSISTANT (PHILOSOPHY)</v>
          </cell>
          <cell r="E2378" t="str">
            <v>A7TA</v>
          </cell>
          <cell r="F2378">
            <v>0.03</v>
          </cell>
          <cell r="G2378">
            <v>0</v>
          </cell>
        </row>
        <row r="2379">
          <cell r="C2379" t="str">
            <v>MR MA FLANAGAN</v>
          </cell>
          <cell r="D2379" t="str">
            <v>Seminar Leader (Accounting &amp; Finance)</v>
          </cell>
          <cell r="E2379" t="str">
            <v>A7TA</v>
          </cell>
          <cell r="F2379">
            <v>0.09</v>
          </cell>
          <cell r="G2379">
            <v>0</v>
          </cell>
        </row>
        <row r="2380">
          <cell r="C2380" t="str">
            <v>MISS J BOYLE</v>
          </cell>
          <cell r="D2380" t="str">
            <v>TEACHING ASSISTANT (LAW)</v>
          </cell>
          <cell r="E2380" t="str">
            <v>A7TA</v>
          </cell>
          <cell r="F2380">
            <v>7.0000000000000007E-2</v>
          </cell>
          <cell r="G2380">
            <v>0</v>
          </cell>
        </row>
        <row r="2381">
          <cell r="C2381" t="str">
            <v>MR SR GORDON</v>
          </cell>
          <cell r="D2381" t="str">
            <v>Teaching Assistant (English &amp; American)</v>
          </cell>
          <cell r="E2381" t="str">
            <v>A7TA</v>
          </cell>
          <cell r="F2381">
            <v>0.1</v>
          </cell>
          <cell r="G2381">
            <v>0</v>
          </cell>
        </row>
        <row r="2382">
          <cell r="C2382" t="str">
            <v>MISS C SOARES</v>
          </cell>
          <cell r="D2382" t="str">
            <v>Teaching Assistant (History)</v>
          </cell>
          <cell r="E2382" t="str">
            <v>A7TA</v>
          </cell>
          <cell r="F2382">
            <v>0.01</v>
          </cell>
          <cell r="G2382">
            <v>0</v>
          </cell>
        </row>
        <row r="2383">
          <cell r="C2383" t="str">
            <v>MS HZ SAEED</v>
          </cell>
          <cell r="D2383" t="str">
            <v>Teaching Assistant (English &amp; American)</v>
          </cell>
          <cell r="E2383" t="str">
            <v>A7TA</v>
          </cell>
          <cell r="F2383">
            <v>0.06</v>
          </cell>
          <cell r="G2383">
            <v>0</v>
          </cell>
        </row>
        <row r="2384">
          <cell r="C2384" t="str">
            <v>MR BJ LEE</v>
          </cell>
          <cell r="D2384" t="str">
            <v>TEACHING ASSISTANT (POLITICS)</v>
          </cell>
          <cell r="E2384" t="str">
            <v>A7TA</v>
          </cell>
          <cell r="F2384">
            <v>0.06</v>
          </cell>
          <cell r="G2384">
            <v>0</v>
          </cell>
        </row>
        <row r="2385">
          <cell r="C2385" t="str">
            <v>MR MJ CLARK</v>
          </cell>
          <cell r="D2385" t="str">
            <v>TEACHING ASSISTANT (PHILOSOPHY)</v>
          </cell>
          <cell r="E2385" t="str">
            <v>A7TA</v>
          </cell>
          <cell r="F2385">
            <v>0.03</v>
          </cell>
          <cell r="G2385">
            <v>0</v>
          </cell>
        </row>
        <row r="2386">
          <cell r="C2386" t="str">
            <v>MR J OLDFIELD</v>
          </cell>
          <cell r="D2386" t="str">
            <v>Teaching Assistant (Education)</v>
          </cell>
          <cell r="E2386" t="str">
            <v>A7TA</v>
          </cell>
          <cell r="F2386">
            <v>0.2</v>
          </cell>
          <cell r="G2386">
            <v>0</v>
          </cell>
        </row>
        <row r="2387">
          <cell r="C2387" t="str">
            <v>MISS R ASKEW</v>
          </cell>
          <cell r="D2387" t="str">
            <v>TEACHING ASSISTANT (LAW)</v>
          </cell>
          <cell r="E2387" t="str">
            <v>A7TA</v>
          </cell>
          <cell r="F2387">
            <v>0.04</v>
          </cell>
          <cell r="G2387">
            <v>0</v>
          </cell>
        </row>
        <row r="2388">
          <cell r="C2388" t="str">
            <v>MR OS CARMAN</v>
          </cell>
          <cell r="D2388" t="str">
            <v>Teaching Assistant (Music)</v>
          </cell>
          <cell r="E2388" t="str">
            <v>A7TA</v>
          </cell>
          <cell r="F2388">
            <v>0.01</v>
          </cell>
          <cell r="G2388">
            <v>0</v>
          </cell>
        </row>
        <row r="2389">
          <cell r="C2389" t="str">
            <v>MISS ML ALTERNO</v>
          </cell>
          <cell r="D2389" t="str">
            <v>Teaching Assistant (English &amp; American)</v>
          </cell>
          <cell r="E2389" t="str">
            <v>A7TA</v>
          </cell>
          <cell r="F2389">
            <v>0.03</v>
          </cell>
          <cell r="G2389">
            <v>0</v>
          </cell>
        </row>
        <row r="2390">
          <cell r="C2390" t="str">
            <v>MR PP DEAKIN</v>
          </cell>
          <cell r="D2390" t="str">
            <v>Teaching Assistant (Drama)</v>
          </cell>
          <cell r="E2390" t="str">
            <v>A7TA</v>
          </cell>
          <cell r="F2390">
            <v>0</v>
          </cell>
          <cell r="G2390">
            <v>0</v>
          </cell>
        </row>
        <row r="2391">
          <cell r="C2391" t="str">
            <v>MR DR SARSFIELD</v>
          </cell>
          <cell r="D2391" t="str">
            <v>Teaching Assistant (Music)</v>
          </cell>
          <cell r="E2391" t="str">
            <v>A7TA</v>
          </cell>
          <cell r="F2391">
            <v>0</v>
          </cell>
          <cell r="G2391">
            <v>0</v>
          </cell>
        </row>
        <row r="2392">
          <cell r="C2392" t="str">
            <v>MISS E LUCK</v>
          </cell>
          <cell r="D2392" t="str">
            <v>Teaching Assistant (SPLAS)</v>
          </cell>
          <cell r="E2392" t="str">
            <v>A7TA</v>
          </cell>
          <cell r="F2392">
            <v>0.06</v>
          </cell>
          <cell r="G2392">
            <v>0</v>
          </cell>
        </row>
        <row r="2393">
          <cell r="C2393" t="str">
            <v>MR A ALI</v>
          </cell>
          <cell r="D2393" t="str">
            <v>TEACHING ASSISTANT (ECONOMICS)</v>
          </cell>
          <cell r="E2393" t="str">
            <v>A7TA</v>
          </cell>
          <cell r="F2393">
            <v>0.06</v>
          </cell>
          <cell r="G2393">
            <v>0</v>
          </cell>
        </row>
        <row r="2394">
          <cell r="C2394" t="str">
            <v>MISS KM HALLENBERG</v>
          </cell>
          <cell r="D2394" t="str">
            <v>TEACHING ASSISTANT (LAW)</v>
          </cell>
          <cell r="E2394" t="str">
            <v>A7TA</v>
          </cell>
          <cell r="F2394">
            <v>0.04</v>
          </cell>
          <cell r="G2394">
            <v>0</v>
          </cell>
        </row>
        <row r="2395">
          <cell r="C2395" t="str">
            <v>MR C LAWLER</v>
          </cell>
          <cell r="D2395" t="str">
            <v>Teaching Assistant (Education)</v>
          </cell>
          <cell r="E2395" t="str">
            <v>A7TA</v>
          </cell>
          <cell r="F2395">
            <v>0.21</v>
          </cell>
          <cell r="G2395">
            <v>0</v>
          </cell>
        </row>
        <row r="2396">
          <cell r="C2396" t="str">
            <v>MISS LA TOMLINSON</v>
          </cell>
          <cell r="D2396" t="str">
            <v>TEACHING ASSISTANT (PHILOSOPHY)</v>
          </cell>
          <cell r="E2396" t="str">
            <v>A7TA</v>
          </cell>
          <cell r="F2396">
            <v>0.06</v>
          </cell>
          <cell r="G2396">
            <v>0</v>
          </cell>
        </row>
        <row r="2397">
          <cell r="C2397" t="str">
            <v>MR NF NGWU</v>
          </cell>
          <cell r="D2397" t="str">
            <v>TEACHING ASSISTANT (ECONOMICS)</v>
          </cell>
          <cell r="E2397" t="str">
            <v>A7TA</v>
          </cell>
          <cell r="F2397">
            <v>0.24</v>
          </cell>
          <cell r="G2397">
            <v>0</v>
          </cell>
        </row>
        <row r="2398">
          <cell r="C2398" t="str">
            <v>MISS AG LEMES TOLEDO</v>
          </cell>
          <cell r="D2398" t="str">
            <v>TEACHING ASSISTANT (LAW)</v>
          </cell>
          <cell r="E2398" t="str">
            <v>A7TA</v>
          </cell>
          <cell r="F2398">
            <v>0.03</v>
          </cell>
          <cell r="G2398">
            <v>0</v>
          </cell>
        </row>
        <row r="2399">
          <cell r="C2399" t="str">
            <v>MR OD TURNER</v>
          </cell>
          <cell r="D2399" t="str">
            <v>TEACHING ASSISTANT (POLITICS)</v>
          </cell>
          <cell r="E2399" t="str">
            <v>A7TA</v>
          </cell>
          <cell r="F2399">
            <v>0.09</v>
          </cell>
          <cell r="G2399">
            <v>0</v>
          </cell>
        </row>
        <row r="2400">
          <cell r="C2400" t="str">
            <v>MS HK PRIEST</v>
          </cell>
          <cell r="D2400" t="str">
            <v>Teaching Assistant (English &amp; American)</v>
          </cell>
          <cell r="E2400" t="str">
            <v>A7TA</v>
          </cell>
          <cell r="F2400">
            <v>0.08</v>
          </cell>
          <cell r="G2400">
            <v>0</v>
          </cell>
        </row>
        <row r="2401">
          <cell r="C2401" t="str">
            <v>MR BJ GARNER</v>
          </cell>
          <cell r="D2401" t="str">
            <v>TEACHING ASSISTANT (SOCIOLOGY)</v>
          </cell>
          <cell r="E2401" t="str">
            <v>A7TA</v>
          </cell>
          <cell r="F2401">
            <v>0.06</v>
          </cell>
          <cell r="G2401">
            <v>0</v>
          </cell>
        </row>
        <row r="2402">
          <cell r="C2402" t="str">
            <v>MS JIJ SYMONS</v>
          </cell>
          <cell r="D2402" t="str">
            <v>TEACHING ASSISTANT (SOCIAL ANTHROPOLOGY)</v>
          </cell>
          <cell r="E2402" t="str">
            <v>A7TA</v>
          </cell>
          <cell r="F2402">
            <v>0.04</v>
          </cell>
          <cell r="G2402">
            <v>0</v>
          </cell>
        </row>
        <row r="2403">
          <cell r="C2403" t="str">
            <v>MR MA CHEEMA</v>
          </cell>
          <cell r="D2403" t="str">
            <v>Seminar Leader (Accounting &amp; Finance)</v>
          </cell>
          <cell r="E2403" t="str">
            <v>A7TA</v>
          </cell>
          <cell r="F2403">
            <v>1</v>
          </cell>
          <cell r="G2403">
            <v>0</v>
          </cell>
        </row>
        <row r="2404">
          <cell r="C2404" t="str">
            <v>MS E RODRIGUEZ-GARCIA</v>
          </cell>
          <cell r="D2404" t="str">
            <v>Teaching Assistant (Music)</v>
          </cell>
          <cell r="E2404" t="str">
            <v>A7TA</v>
          </cell>
          <cell r="F2404">
            <v>0.02</v>
          </cell>
          <cell r="G2404">
            <v>0</v>
          </cell>
        </row>
        <row r="2405">
          <cell r="C2405" t="str">
            <v>MISS I GARCIA ROVIRA</v>
          </cell>
          <cell r="D2405" t="str">
            <v>Teaching Assistant (Archaeology)</v>
          </cell>
          <cell r="E2405" t="str">
            <v>A7TA</v>
          </cell>
          <cell r="F2405">
            <v>0.01</v>
          </cell>
          <cell r="G2405">
            <v>0</v>
          </cell>
        </row>
        <row r="2406">
          <cell r="C2406" t="str">
            <v>MRS V HULSE</v>
          </cell>
          <cell r="D2406" t="str">
            <v>Teaching Assistant (Education)</v>
          </cell>
          <cell r="E2406" t="str">
            <v>A7TA</v>
          </cell>
          <cell r="F2406">
            <v>0.21</v>
          </cell>
          <cell r="G2406">
            <v>0</v>
          </cell>
        </row>
        <row r="2407">
          <cell r="C2407" t="str">
            <v>MISS V MOISE</v>
          </cell>
          <cell r="D2407" t="str">
            <v>TEACHING ASSISTANT (SOCIAL ANTHROPOLOGY)</v>
          </cell>
          <cell r="E2407" t="str">
            <v>A7TA</v>
          </cell>
          <cell r="F2407">
            <v>0.06</v>
          </cell>
          <cell r="G2407">
            <v>0</v>
          </cell>
        </row>
        <row r="2408">
          <cell r="C2408" t="str">
            <v>MISS SN MCLAWRENCE</v>
          </cell>
          <cell r="D2408" t="str">
            <v>Seminar Leader (MOMS)</v>
          </cell>
          <cell r="E2408" t="str">
            <v>A7TA</v>
          </cell>
          <cell r="F2408">
            <v>0.05</v>
          </cell>
          <cell r="G2408">
            <v>0</v>
          </cell>
        </row>
        <row r="2409">
          <cell r="C2409" t="str">
            <v>MISS A WILLIAMS</v>
          </cell>
          <cell r="D2409" t="str">
            <v>Teaching Assistant (Middle Eastern Std)</v>
          </cell>
          <cell r="E2409" t="str">
            <v>A7TA</v>
          </cell>
          <cell r="F2409">
            <v>0.04</v>
          </cell>
          <cell r="G2409">
            <v>0</v>
          </cell>
        </row>
        <row r="2410">
          <cell r="C2410" t="str">
            <v>DR M HATAMLEH</v>
          </cell>
          <cell r="D2410" t="str">
            <v>Seminar Leader (Strategy)</v>
          </cell>
          <cell r="E2410" t="str">
            <v>A7TA</v>
          </cell>
          <cell r="F2410">
            <v>0.02</v>
          </cell>
          <cell r="G2410">
            <v>0</v>
          </cell>
        </row>
        <row r="2411">
          <cell r="C2411" t="str">
            <v>MS S HIRSCH</v>
          </cell>
          <cell r="D2411" t="str">
            <v>Teaching Assistant (SPLAS)</v>
          </cell>
          <cell r="E2411" t="str">
            <v>A7TA</v>
          </cell>
          <cell r="F2411">
            <v>0.12</v>
          </cell>
          <cell r="G2411">
            <v>0</v>
          </cell>
        </row>
        <row r="2412">
          <cell r="C2412" t="str">
            <v>MR ES ROOME</v>
          </cell>
          <cell r="D2412" t="str">
            <v>SEMINAR LEADER (PMO)</v>
          </cell>
          <cell r="E2412" t="str">
            <v>A7TA</v>
          </cell>
          <cell r="F2412">
            <v>0.08</v>
          </cell>
          <cell r="G2412">
            <v>0</v>
          </cell>
        </row>
        <row r="2413">
          <cell r="C2413" t="str">
            <v>MR CS KILCOURSE</v>
          </cell>
          <cell r="D2413" t="str">
            <v>Teaching Assistant (History)</v>
          </cell>
          <cell r="E2413" t="str">
            <v>A7TA</v>
          </cell>
          <cell r="F2413">
            <v>0.03</v>
          </cell>
          <cell r="G2413">
            <v>0</v>
          </cell>
        </row>
        <row r="2414">
          <cell r="C2414" t="str">
            <v>MISS C SHEPHERD</v>
          </cell>
          <cell r="D2414" t="str">
            <v>TEACHING ASSISTANT (CCSR)</v>
          </cell>
          <cell r="E2414" t="str">
            <v>A7TA</v>
          </cell>
          <cell r="F2414">
            <v>0.06</v>
          </cell>
          <cell r="G2414">
            <v>0</v>
          </cell>
        </row>
        <row r="2415">
          <cell r="C2415" t="str">
            <v>MISS NL MCCAWLEY</v>
          </cell>
          <cell r="D2415" t="str">
            <v>Teaching Assistant (English &amp; American)</v>
          </cell>
          <cell r="E2415" t="str">
            <v>A7TA</v>
          </cell>
          <cell r="F2415">
            <v>0.03</v>
          </cell>
          <cell r="G2415">
            <v>0</v>
          </cell>
        </row>
        <row r="2416">
          <cell r="C2416" t="str">
            <v>MS CS LEWIS</v>
          </cell>
          <cell r="D2416" t="str">
            <v>TEACHING ASSISTANT (SOCIAL ANTHROPOLOGY)</v>
          </cell>
          <cell r="E2416" t="str">
            <v>A7TA</v>
          </cell>
          <cell r="F2416">
            <v>0.09</v>
          </cell>
          <cell r="G2416">
            <v>0</v>
          </cell>
        </row>
        <row r="2417">
          <cell r="C2417" t="str">
            <v>MR EF POOLE</v>
          </cell>
          <cell r="D2417" t="str">
            <v>Teaching Assistant (History)</v>
          </cell>
          <cell r="E2417" t="str">
            <v>A7TA</v>
          </cell>
          <cell r="F2417">
            <v>0.03</v>
          </cell>
          <cell r="G2417">
            <v>0</v>
          </cell>
        </row>
        <row r="2418">
          <cell r="C2418" t="str">
            <v>MR A PANAGOULEAS</v>
          </cell>
          <cell r="D2418" t="str">
            <v>Seminar Leader (Strategy)</v>
          </cell>
          <cell r="E2418" t="str">
            <v>A7TA</v>
          </cell>
          <cell r="F2418">
            <v>0.06</v>
          </cell>
          <cell r="G2418">
            <v>0</v>
          </cell>
        </row>
        <row r="2419">
          <cell r="C2419" t="str">
            <v>DR D WALSH</v>
          </cell>
          <cell r="D2419" t="str">
            <v>Teaching Assistant (History)</v>
          </cell>
          <cell r="E2419" t="str">
            <v>A7TA</v>
          </cell>
          <cell r="F2419">
            <v>0.06</v>
          </cell>
          <cell r="G2419">
            <v>0</v>
          </cell>
        </row>
        <row r="2420">
          <cell r="C2420" t="str">
            <v>MR R MUNRO</v>
          </cell>
          <cell r="D2420" t="str">
            <v>TEACHING ASSISTANT (POLITICS)</v>
          </cell>
          <cell r="E2420" t="str">
            <v>A7TA</v>
          </cell>
          <cell r="F2420">
            <v>1</v>
          </cell>
          <cell r="G2420">
            <v>0</v>
          </cell>
        </row>
        <row r="2421">
          <cell r="C2421" t="str">
            <v>MR BJ GIBBONS</v>
          </cell>
          <cell r="D2421" t="str">
            <v>TEACHING ASSISTANT (POLITICS)</v>
          </cell>
          <cell r="E2421" t="str">
            <v>A7TA</v>
          </cell>
          <cell r="F2421">
            <v>0.04</v>
          </cell>
          <cell r="G2421">
            <v>0</v>
          </cell>
        </row>
        <row r="2422">
          <cell r="C2422" t="str">
            <v>MISS RC READ</v>
          </cell>
          <cell r="D2422" t="str">
            <v>TEACHING ASSISTANT (POLITICS)</v>
          </cell>
          <cell r="E2422" t="str">
            <v>A7TA</v>
          </cell>
          <cell r="F2422">
            <v>0.04</v>
          </cell>
          <cell r="G2422">
            <v>0</v>
          </cell>
        </row>
        <row r="2423">
          <cell r="C2423" t="str">
            <v>MISS T KUNGWAL</v>
          </cell>
          <cell r="D2423" t="str">
            <v>Seminar Leader (Accounting &amp; Finance)</v>
          </cell>
          <cell r="E2423" t="str">
            <v>A7TA</v>
          </cell>
          <cell r="F2423">
            <v>0.06</v>
          </cell>
          <cell r="G2423">
            <v>0</v>
          </cell>
        </row>
        <row r="2424">
          <cell r="C2424" t="str">
            <v>MR J ZHU</v>
          </cell>
          <cell r="D2424" t="str">
            <v>Teaching Assistant (SOSS Study Skills)</v>
          </cell>
          <cell r="E2424" t="str">
            <v>A7TA</v>
          </cell>
          <cell r="F2424">
            <v>0.12</v>
          </cell>
          <cell r="G2424">
            <v>0</v>
          </cell>
        </row>
        <row r="2425">
          <cell r="C2425" t="str">
            <v>MR A HARDMAN</v>
          </cell>
          <cell r="D2425" t="str">
            <v>Teaching Assistant (AH &amp; VS)</v>
          </cell>
          <cell r="E2425" t="str">
            <v>A7TA</v>
          </cell>
          <cell r="F2425">
            <v>0.03</v>
          </cell>
          <cell r="G2425">
            <v>0</v>
          </cell>
        </row>
        <row r="2426">
          <cell r="C2426" t="str">
            <v>MR CE MILLS</v>
          </cell>
          <cell r="D2426" t="str">
            <v>TEACHING ASSISTANT (POLITICS)</v>
          </cell>
          <cell r="E2426" t="str">
            <v>A7TA</v>
          </cell>
          <cell r="F2426">
            <v>0.06</v>
          </cell>
          <cell r="G2426">
            <v>0</v>
          </cell>
        </row>
        <row r="2427">
          <cell r="C2427" t="str">
            <v>MISS L O'CONNOR</v>
          </cell>
          <cell r="D2427" t="str">
            <v>Teaching Assistant (AH &amp; VS)</v>
          </cell>
          <cell r="E2427" t="str">
            <v>A7TA</v>
          </cell>
          <cell r="F2427">
            <v>0.03</v>
          </cell>
          <cell r="G2427">
            <v>0</v>
          </cell>
        </row>
        <row r="2428">
          <cell r="C2428" t="str">
            <v>MR L KELLY</v>
          </cell>
          <cell r="D2428" t="str">
            <v>Teaching Assistant (History)</v>
          </cell>
          <cell r="E2428" t="str">
            <v>A7TA</v>
          </cell>
          <cell r="F2428">
            <v>0.01</v>
          </cell>
          <cell r="G2428">
            <v>0</v>
          </cell>
        </row>
        <row r="2429">
          <cell r="C2429" t="str">
            <v>MISS S RINALDI</v>
          </cell>
          <cell r="D2429" t="str">
            <v>TEACHING ASSISTANT (POLITICS)</v>
          </cell>
          <cell r="E2429" t="str">
            <v>A7TA</v>
          </cell>
          <cell r="F2429">
            <v>0.04</v>
          </cell>
          <cell r="G2429">
            <v>0</v>
          </cell>
        </row>
        <row r="2430">
          <cell r="C2430" t="str">
            <v>MR TM ALLEN</v>
          </cell>
          <cell r="D2430" t="str">
            <v>TEACHING ASSISTANT (ECONOMICS)</v>
          </cell>
          <cell r="E2430" t="str">
            <v>A7TA</v>
          </cell>
          <cell r="F2430">
            <v>0.03</v>
          </cell>
          <cell r="G2430">
            <v>0</v>
          </cell>
        </row>
        <row r="2431">
          <cell r="C2431" t="str">
            <v>DR SM SPEAKMAN</v>
          </cell>
          <cell r="D2431" t="str">
            <v>External Tutor (IDPM)</v>
          </cell>
          <cell r="E2431" t="str">
            <v>A7TA</v>
          </cell>
          <cell r="F2431">
            <v>0.1</v>
          </cell>
          <cell r="G2431">
            <v>0</v>
          </cell>
        </row>
        <row r="2432">
          <cell r="C2432" t="str">
            <v>MR JM JOHNSON</v>
          </cell>
          <cell r="D2432" t="str">
            <v>TEACHING ASSISTANT (POLITICS)</v>
          </cell>
          <cell r="E2432" t="str">
            <v>A7TA</v>
          </cell>
          <cell r="F2432">
            <v>0.04</v>
          </cell>
          <cell r="G2432">
            <v>0</v>
          </cell>
        </row>
        <row r="2433">
          <cell r="C2433" t="str">
            <v>MISS HJ BRADLEY</v>
          </cell>
          <cell r="D2433" t="str">
            <v>Teaching Assistant (Drama)</v>
          </cell>
          <cell r="E2433" t="str">
            <v>A7TA</v>
          </cell>
          <cell r="F2433">
            <v>0</v>
          </cell>
          <cell r="G2433">
            <v>0</v>
          </cell>
        </row>
        <row r="2434">
          <cell r="C2434" t="str">
            <v>MR CD OVENDEN</v>
          </cell>
          <cell r="D2434" t="str">
            <v>TEACHING ASSISTANT (PHILOSOPHY)</v>
          </cell>
          <cell r="E2434" t="str">
            <v>A7TA</v>
          </cell>
          <cell r="F2434">
            <v>0.08</v>
          </cell>
          <cell r="G2434">
            <v>0</v>
          </cell>
        </row>
        <row r="2435">
          <cell r="C2435" t="str">
            <v>MS J BRATLEY</v>
          </cell>
          <cell r="D2435" t="str">
            <v>TEACHING ASSISTANT (SOCIOLOGY)</v>
          </cell>
          <cell r="E2435" t="str">
            <v>A7TA</v>
          </cell>
          <cell r="F2435">
            <v>0.04</v>
          </cell>
          <cell r="G2435">
            <v>0</v>
          </cell>
        </row>
        <row r="2436">
          <cell r="C2436" t="str">
            <v>MR KF LAU</v>
          </cell>
          <cell r="D2436" t="str">
            <v>TEACHING ASSISTANT (ECONOMICS)</v>
          </cell>
          <cell r="E2436" t="str">
            <v>A7TA</v>
          </cell>
          <cell r="F2436">
            <v>0.06</v>
          </cell>
          <cell r="G2436">
            <v>0</v>
          </cell>
        </row>
        <row r="2437">
          <cell r="C2437" t="str">
            <v>MR BT JAMES</v>
          </cell>
          <cell r="D2437" t="str">
            <v>Teaching Assistant (Archaeology)</v>
          </cell>
          <cell r="E2437" t="str">
            <v>A7TA</v>
          </cell>
          <cell r="F2437">
            <v>0.04</v>
          </cell>
          <cell r="G2437">
            <v>0</v>
          </cell>
        </row>
        <row r="2438">
          <cell r="C2438" t="str">
            <v>MISS Z ZONTOU</v>
          </cell>
          <cell r="D2438" t="str">
            <v>Teaching Assistant (Drama)</v>
          </cell>
          <cell r="E2438" t="str">
            <v>A7TA</v>
          </cell>
          <cell r="F2438">
            <v>0</v>
          </cell>
          <cell r="G2438">
            <v>0</v>
          </cell>
        </row>
        <row r="2439">
          <cell r="C2439" t="str">
            <v>MR NP MURGATROYD</v>
          </cell>
          <cell r="D2439" t="str">
            <v>Teaching Assistant (English &amp; American)</v>
          </cell>
          <cell r="E2439" t="str">
            <v>A7TA</v>
          </cell>
          <cell r="F2439">
            <v>0.05</v>
          </cell>
          <cell r="G2439">
            <v>0</v>
          </cell>
        </row>
        <row r="2440">
          <cell r="C2440" t="str">
            <v>MS N YOUSSEF</v>
          </cell>
          <cell r="D2440" t="str">
            <v>Teaching Assistant (Middle Eastern Std)</v>
          </cell>
          <cell r="E2440" t="str">
            <v>A7TA</v>
          </cell>
          <cell r="F2440">
            <v>0.02</v>
          </cell>
          <cell r="G2440">
            <v>0</v>
          </cell>
        </row>
        <row r="2441">
          <cell r="C2441" t="str">
            <v>MS E ASPIOTI</v>
          </cell>
          <cell r="D2441" t="str">
            <v>Teaching Assistant (Education)</v>
          </cell>
          <cell r="E2441" t="str">
            <v>A7TA</v>
          </cell>
          <cell r="F2441">
            <v>0.38</v>
          </cell>
          <cell r="G2441">
            <v>0</v>
          </cell>
        </row>
        <row r="2442">
          <cell r="C2442" t="str">
            <v>MR R SCHLEMBACH</v>
          </cell>
          <cell r="D2442" t="str">
            <v>TEACHING ASSISTANT (SOCIOLOGY)</v>
          </cell>
          <cell r="E2442" t="str">
            <v>A7TA</v>
          </cell>
          <cell r="F2442">
            <v>0.04</v>
          </cell>
          <cell r="G2442">
            <v>0</v>
          </cell>
        </row>
        <row r="2443">
          <cell r="C2443" t="str">
            <v>MRS RA BROAD</v>
          </cell>
          <cell r="D2443" t="str">
            <v>TEACHING ASSISTANT (LAW)</v>
          </cell>
          <cell r="E2443" t="str">
            <v>A7TA</v>
          </cell>
          <cell r="F2443">
            <v>0.03</v>
          </cell>
          <cell r="G2443">
            <v>0</v>
          </cell>
        </row>
        <row r="2444">
          <cell r="C2444" t="str">
            <v>MR M HELMERS</v>
          </cell>
          <cell r="D2444" t="str">
            <v>Teaching Assistant (English &amp; American)</v>
          </cell>
          <cell r="E2444" t="str">
            <v>A7TA</v>
          </cell>
          <cell r="F2444">
            <v>0.06</v>
          </cell>
          <cell r="G2444">
            <v>0</v>
          </cell>
        </row>
        <row r="2445">
          <cell r="C2445" t="str">
            <v>MISS G SARMANI</v>
          </cell>
          <cell r="D2445" t="str">
            <v>TEACHING ASSISTANT (SOCIOLOGY)</v>
          </cell>
          <cell r="E2445" t="str">
            <v>A7TA</v>
          </cell>
          <cell r="F2445">
            <v>0.05</v>
          </cell>
          <cell r="G2445">
            <v>0</v>
          </cell>
        </row>
        <row r="2446">
          <cell r="C2446" t="str">
            <v>MS J METCALF</v>
          </cell>
          <cell r="D2446" t="str">
            <v>Teaching Assistant (English &amp; American)</v>
          </cell>
          <cell r="E2446" t="str">
            <v>A7TA</v>
          </cell>
          <cell r="F2446">
            <v>0.05</v>
          </cell>
          <cell r="G2446">
            <v>0</v>
          </cell>
        </row>
        <row r="2447">
          <cell r="C2447" t="str">
            <v>MR M UPTON</v>
          </cell>
          <cell r="D2447" t="str">
            <v>TEACHING ASSISTANT (SOCIAL ANTHROPOLOGY)</v>
          </cell>
          <cell r="E2447" t="str">
            <v>A7TA</v>
          </cell>
          <cell r="F2447">
            <v>0.02</v>
          </cell>
          <cell r="G2447">
            <v>0</v>
          </cell>
        </row>
        <row r="2448">
          <cell r="C2448" t="str">
            <v>MISS RC REILLY-COOPER</v>
          </cell>
          <cell r="D2448" t="str">
            <v>TEACHING ASSISTANT (POLITICS)</v>
          </cell>
          <cell r="E2448" t="str">
            <v>A7TA</v>
          </cell>
          <cell r="F2448">
            <v>0.09</v>
          </cell>
          <cell r="G2448">
            <v>0</v>
          </cell>
        </row>
        <row r="2449">
          <cell r="C2449" t="str">
            <v>MISS R BAHEMIA</v>
          </cell>
          <cell r="D2449" t="str">
            <v>Seminar Leader (MOMS)</v>
          </cell>
          <cell r="E2449" t="str">
            <v>A7TA</v>
          </cell>
          <cell r="F2449">
            <v>0.01</v>
          </cell>
          <cell r="G2449">
            <v>0</v>
          </cell>
        </row>
        <row r="2450">
          <cell r="C2450" t="str">
            <v>MR SK ANNIM</v>
          </cell>
          <cell r="D2450" t="str">
            <v>TEACHING ASSISTANT (ECONOMICS)</v>
          </cell>
          <cell r="E2450" t="str">
            <v>A7TA</v>
          </cell>
          <cell r="F2450">
            <v>0.06</v>
          </cell>
          <cell r="G2450">
            <v>0</v>
          </cell>
        </row>
        <row r="2451">
          <cell r="C2451" t="str">
            <v>MS S HOFMANN</v>
          </cell>
          <cell r="D2451" t="str">
            <v>Teaching Assistant (SPLAS)</v>
          </cell>
          <cell r="E2451" t="str">
            <v>A7TA</v>
          </cell>
          <cell r="F2451">
            <v>0.05</v>
          </cell>
          <cell r="G2451">
            <v>0</v>
          </cell>
        </row>
        <row r="2452">
          <cell r="C2452" t="str">
            <v>MS A AZADEGAN</v>
          </cell>
          <cell r="D2452" t="str">
            <v>Seminar Leader (Strategy)</v>
          </cell>
          <cell r="E2452" t="str">
            <v>A7TA</v>
          </cell>
          <cell r="F2452">
            <v>0.06</v>
          </cell>
          <cell r="G2452">
            <v>0</v>
          </cell>
        </row>
        <row r="2453">
          <cell r="C2453" t="str">
            <v>MR S VALLUVAN</v>
          </cell>
          <cell r="D2453" t="str">
            <v>TEACHING ASSISTANT (SOCIOLOGY)</v>
          </cell>
          <cell r="E2453" t="str">
            <v>A7TA</v>
          </cell>
          <cell r="F2453">
            <v>0.04</v>
          </cell>
          <cell r="G2453">
            <v>0</v>
          </cell>
        </row>
        <row r="2454">
          <cell r="C2454" t="str">
            <v>MR A MEBERT</v>
          </cell>
          <cell r="D2454" t="str">
            <v>SEMINAR LEADER (MIBS)</v>
          </cell>
          <cell r="E2454" t="str">
            <v>A7TA</v>
          </cell>
          <cell r="F2454">
            <v>0.05</v>
          </cell>
          <cell r="G2454">
            <v>0</v>
          </cell>
        </row>
        <row r="2455">
          <cell r="C2455" t="str">
            <v>MISS Z MORGAN</v>
          </cell>
          <cell r="D2455" t="str">
            <v>Seminar Leader (MOMS)</v>
          </cell>
          <cell r="E2455" t="str">
            <v>A7TA</v>
          </cell>
          <cell r="F2455">
            <v>0.01</v>
          </cell>
          <cell r="G2455">
            <v>0</v>
          </cell>
        </row>
        <row r="2456">
          <cell r="C2456" t="str">
            <v>MRS E BROOMER</v>
          </cell>
          <cell r="D2456" t="str">
            <v>Teaching Assistant (German)</v>
          </cell>
          <cell r="E2456" t="str">
            <v>A7TA</v>
          </cell>
          <cell r="F2456">
            <v>0.08</v>
          </cell>
          <cell r="G2456">
            <v>0</v>
          </cell>
        </row>
        <row r="2457">
          <cell r="C2457" t="str">
            <v>MS M DUFFY</v>
          </cell>
          <cell r="D2457" t="str">
            <v>External Tutor</v>
          </cell>
          <cell r="E2457" t="str">
            <v>A7TA</v>
          </cell>
          <cell r="F2457">
            <v>0.05</v>
          </cell>
          <cell r="G2457">
            <v>0</v>
          </cell>
        </row>
        <row r="2458">
          <cell r="C2458" t="str">
            <v>MR L LI</v>
          </cell>
          <cell r="D2458" t="str">
            <v>SEMINAR LEADER (PMO)</v>
          </cell>
          <cell r="E2458" t="str">
            <v>A7TA</v>
          </cell>
          <cell r="F2458">
            <v>0.03</v>
          </cell>
          <cell r="G2458">
            <v>0</v>
          </cell>
        </row>
        <row r="2459">
          <cell r="C2459" t="str">
            <v>MR Y KADARUSMAN</v>
          </cell>
          <cell r="D2459" t="str">
            <v>External Tutor (IDPM)</v>
          </cell>
          <cell r="E2459" t="str">
            <v>A7TA</v>
          </cell>
          <cell r="F2459">
            <v>0</v>
          </cell>
          <cell r="G2459">
            <v>0</v>
          </cell>
        </row>
        <row r="2460">
          <cell r="C2460" t="str">
            <v>MR CD HUGHES</v>
          </cell>
          <cell r="D2460" t="str">
            <v>Teaching Assistant (SOSS Study Skills)</v>
          </cell>
          <cell r="E2460" t="str">
            <v>A7TA</v>
          </cell>
          <cell r="F2460">
            <v>0.08</v>
          </cell>
          <cell r="G2460">
            <v>0</v>
          </cell>
        </row>
        <row r="2461">
          <cell r="C2461" t="str">
            <v>MR MW FARR</v>
          </cell>
          <cell r="D2461" t="str">
            <v>Teaching Assistant (AH &amp; VS)</v>
          </cell>
          <cell r="E2461" t="str">
            <v>A7TA</v>
          </cell>
          <cell r="F2461">
            <v>0.02</v>
          </cell>
          <cell r="G2461">
            <v>0</v>
          </cell>
        </row>
        <row r="2462">
          <cell r="C2462" t="str">
            <v>MR B PURVES</v>
          </cell>
          <cell r="D2462" t="str">
            <v>Teaching Assistant (Drama)</v>
          </cell>
          <cell r="E2462" t="str">
            <v>A7TA</v>
          </cell>
          <cell r="F2462">
            <v>0</v>
          </cell>
          <cell r="G2462">
            <v>0</v>
          </cell>
        </row>
        <row r="2463">
          <cell r="C2463" t="str">
            <v>MS JN MUNSLOW ONG</v>
          </cell>
          <cell r="D2463" t="str">
            <v>Teaching Assistant (English &amp; American)</v>
          </cell>
          <cell r="E2463" t="str">
            <v>A7TA</v>
          </cell>
          <cell r="F2463">
            <v>0.08</v>
          </cell>
          <cell r="G2463">
            <v>0</v>
          </cell>
        </row>
        <row r="2464">
          <cell r="C2464" t="str">
            <v>MISS AEM SCHOFIELD</v>
          </cell>
          <cell r="D2464" t="str">
            <v>Teaching Assistant (Classics)</v>
          </cell>
          <cell r="E2464" t="str">
            <v>A7TA</v>
          </cell>
          <cell r="F2464">
            <v>0</v>
          </cell>
          <cell r="G2464">
            <v>0</v>
          </cell>
        </row>
        <row r="2465">
          <cell r="C2465" t="str">
            <v>MR A BOWN</v>
          </cell>
          <cell r="D2465" t="str">
            <v>Teaching Assistant (English &amp; American)</v>
          </cell>
          <cell r="E2465" t="str">
            <v>A7TA</v>
          </cell>
          <cell r="F2465">
            <v>0.09</v>
          </cell>
          <cell r="G2465">
            <v>0</v>
          </cell>
        </row>
        <row r="2466">
          <cell r="C2466" t="str">
            <v>MR DC CHIVERS</v>
          </cell>
          <cell r="D2466" t="str">
            <v>TEACHING ASSISTANT (ECONOMICS)</v>
          </cell>
          <cell r="E2466" t="str">
            <v>A7TA</v>
          </cell>
          <cell r="F2466">
            <v>0.03</v>
          </cell>
          <cell r="G2466">
            <v>0</v>
          </cell>
        </row>
        <row r="2467">
          <cell r="C2467" t="str">
            <v>MR DA ELDRIDGE</v>
          </cell>
          <cell r="D2467" t="str">
            <v>Teaching Assistant (Drama)</v>
          </cell>
          <cell r="E2467" t="str">
            <v>A7TA</v>
          </cell>
          <cell r="F2467">
            <v>0</v>
          </cell>
          <cell r="G2467">
            <v>0</v>
          </cell>
        </row>
        <row r="2468">
          <cell r="C2468" t="str">
            <v>MR ZH CARPENTIER-ALTING</v>
          </cell>
          <cell r="D2468" t="str">
            <v>Teaching Assistant (Religion &amp; Theology)</v>
          </cell>
          <cell r="E2468" t="str">
            <v>A7TA</v>
          </cell>
          <cell r="F2468">
            <v>0.04</v>
          </cell>
          <cell r="G2468">
            <v>0</v>
          </cell>
        </row>
        <row r="2469">
          <cell r="C2469" t="str">
            <v>MR AD MOHAMED</v>
          </cell>
          <cell r="D2469" t="str">
            <v>Teaching Assistant (SOSS Study Skills)</v>
          </cell>
          <cell r="E2469" t="str">
            <v>A7TA</v>
          </cell>
          <cell r="F2469">
            <v>0.22</v>
          </cell>
          <cell r="G2469">
            <v>0</v>
          </cell>
        </row>
        <row r="2470">
          <cell r="C2470" t="str">
            <v>MISS J PAN</v>
          </cell>
          <cell r="D2470" t="str">
            <v>TEACHING ASSISTANT (ECONOMICS)</v>
          </cell>
          <cell r="E2470" t="str">
            <v>A7TA</v>
          </cell>
          <cell r="F2470">
            <v>7.0000000000000007E-2</v>
          </cell>
          <cell r="G2470">
            <v>0</v>
          </cell>
        </row>
        <row r="2471">
          <cell r="C2471" t="str">
            <v>MRS LM THIEL</v>
          </cell>
          <cell r="D2471" t="str">
            <v>Teaching Assistant (LEL)</v>
          </cell>
          <cell r="E2471" t="str">
            <v>A7TA</v>
          </cell>
          <cell r="F2471">
            <v>0.06</v>
          </cell>
          <cell r="G2471">
            <v>0</v>
          </cell>
        </row>
        <row r="2472">
          <cell r="C2472" t="str">
            <v>MISS F NAZIR</v>
          </cell>
          <cell r="D2472" t="str">
            <v>Teaching Assistant (LEL)</v>
          </cell>
          <cell r="E2472" t="str">
            <v>A7TA</v>
          </cell>
          <cell r="F2472">
            <v>0.08</v>
          </cell>
          <cell r="G2472">
            <v>0</v>
          </cell>
        </row>
        <row r="2473">
          <cell r="C2473" t="str">
            <v>MR TR MOORHOUSE</v>
          </cell>
          <cell r="D2473" t="str">
            <v>Teaching Assistant (Education)</v>
          </cell>
          <cell r="E2473" t="str">
            <v>A7TA</v>
          </cell>
          <cell r="F2473">
            <v>0.14000000000000001</v>
          </cell>
          <cell r="G2473">
            <v>0</v>
          </cell>
        </row>
        <row r="2474">
          <cell r="C2474" t="str">
            <v>MISS KJ CARTWRIGHT</v>
          </cell>
          <cell r="D2474" t="str">
            <v>SEMINAR LEADER (PMO)</v>
          </cell>
          <cell r="E2474" t="str">
            <v>A7TA</v>
          </cell>
          <cell r="F2474">
            <v>0.04</v>
          </cell>
          <cell r="G2474">
            <v>0</v>
          </cell>
        </row>
        <row r="2475">
          <cell r="C2475" t="str">
            <v>MISS LJ REID</v>
          </cell>
          <cell r="D2475" t="str">
            <v>TEACHING ASSISTANT (SOCIOLOGY)</v>
          </cell>
          <cell r="E2475" t="str">
            <v>A7TA</v>
          </cell>
          <cell r="F2475">
            <v>0.03</v>
          </cell>
          <cell r="G2475">
            <v>0</v>
          </cell>
        </row>
        <row r="2476">
          <cell r="C2476" t="str">
            <v>MS V CELEBICIC-ARIELLI</v>
          </cell>
          <cell r="D2476" t="str">
            <v>TEACHING ASSISTANT (SOCIAL ANTHROPOLOGY)</v>
          </cell>
          <cell r="E2476" t="str">
            <v>A7TA</v>
          </cell>
          <cell r="F2476">
            <v>0.03</v>
          </cell>
          <cell r="G2476">
            <v>0</v>
          </cell>
        </row>
        <row r="2477">
          <cell r="C2477" t="str">
            <v>MISS M BOURNE</v>
          </cell>
          <cell r="D2477" t="str">
            <v>TEACHING ASSISTANT (SOCIOLOGY)</v>
          </cell>
          <cell r="E2477" t="str">
            <v>A7TA</v>
          </cell>
          <cell r="F2477">
            <v>0.06</v>
          </cell>
          <cell r="G2477">
            <v>0</v>
          </cell>
        </row>
        <row r="2478">
          <cell r="C2478" t="str">
            <v>MISS Q WU</v>
          </cell>
          <cell r="D2478" t="str">
            <v>Teaching Assistant (SOSS Study Skills)</v>
          </cell>
          <cell r="E2478" t="str">
            <v>A7TA</v>
          </cell>
          <cell r="F2478">
            <v>0.09</v>
          </cell>
          <cell r="G2478">
            <v>0</v>
          </cell>
        </row>
        <row r="2479">
          <cell r="C2479" t="str">
            <v>MR HD KELLY</v>
          </cell>
          <cell r="D2479" t="str">
            <v>TEACHING ASSISTANT (PHILOSOPHY)</v>
          </cell>
          <cell r="E2479" t="str">
            <v>A7TA</v>
          </cell>
          <cell r="F2479">
            <v>0.06</v>
          </cell>
          <cell r="G2479">
            <v>0</v>
          </cell>
        </row>
        <row r="2480">
          <cell r="C2480" t="str">
            <v>MR MJ WHITTLE</v>
          </cell>
          <cell r="D2480" t="str">
            <v>Teaching Assistant (English &amp; American)</v>
          </cell>
          <cell r="E2480" t="str">
            <v>A7TA</v>
          </cell>
          <cell r="F2480">
            <v>0.06</v>
          </cell>
          <cell r="G2480">
            <v>0</v>
          </cell>
        </row>
        <row r="2481">
          <cell r="C2481" t="str">
            <v>MS DC HEYWOOD</v>
          </cell>
          <cell r="D2481" t="str">
            <v>SEMINAR LEADER (PMO)</v>
          </cell>
          <cell r="E2481" t="str">
            <v>A7TA</v>
          </cell>
          <cell r="F2481">
            <v>0.02</v>
          </cell>
          <cell r="G2481">
            <v>0</v>
          </cell>
        </row>
        <row r="2482">
          <cell r="C2482" t="str">
            <v>MR SM COOKE</v>
          </cell>
          <cell r="D2482" t="str">
            <v>TEACHING ASSISTANT (POLITICS)</v>
          </cell>
          <cell r="E2482" t="str">
            <v>A7TA</v>
          </cell>
          <cell r="F2482">
            <v>0.03</v>
          </cell>
          <cell r="G2482">
            <v>0</v>
          </cell>
        </row>
        <row r="2483">
          <cell r="C2483" t="str">
            <v>MR KY FUNG</v>
          </cell>
          <cell r="D2483" t="str">
            <v>Teaching Assistant (AH &amp; VS)</v>
          </cell>
          <cell r="E2483" t="str">
            <v>A7TA</v>
          </cell>
          <cell r="F2483">
            <v>7.0000000000000007E-2</v>
          </cell>
          <cell r="G2483">
            <v>0</v>
          </cell>
        </row>
        <row r="2484">
          <cell r="C2484" t="str">
            <v>MRS B XIE</v>
          </cell>
          <cell r="D2484" t="str">
            <v>TEACHING ASSISTANT (LAW)</v>
          </cell>
          <cell r="E2484" t="str">
            <v>A7TA</v>
          </cell>
          <cell r="F2484">
            <v>0.06</v>
          </cell>
          <cell r="G2484">
            <v>0</v>
          </cell>
        </row>
        <row r="2485">
          <cell r="C2485" t="str">
            <v>DR I MEDIC</v>
          </cell>
          <cell r="D2485" t="str">
            <v>Teaching Assistant (Music)</v>
          </cell>
          <cell r="E2485" t="str">
            <v>A7TA</v>
          </cell>
          <cell r="F2485">
            <v>0.04</v>
          </cell>
          <cell r="G2485">
            <v>0</v>
          </cell>
        </row>
        <row r="2486">
          <cell r="C2486" t="str">
            <v>MR JT WELSCH</v>
          </cell>
          <cell r="D2486" t="str">
            <v>Teaching Assistant (English &amp; American)</v>
          </cell>
          <cell r="E2486" t="str">
            <v>A7TA</v>
          </cell>
          <cell r="F2486">
            <v>0.08</v>
          </cell>
          <cell r="G2486">
            <v>0</v>
          </cell>
        </row>
        <row r="2487">
          <cell r="C2487" t="str">
            <v>MR DO WOODBRIDGE</v>
          </cell>
          <cell r="D2487" t="str">
            <v>Teaching Assistant (History)</v>
          </cell>
          <cell r="E2487" t="str">
            <v>A7TA</v>
          </cell>
          <cell r="F2487">
            <v>0.03</v>
          </cell>
          <cell r="G2487">
            <v>0</v>
          </cell>
        </row>
        <row r="2488">
          <cell r="C2488" t="str">
            <v>MR AM WHITE</v>
          </cell>
          <cell r="D2488" t="str">
            <v>Teaching Assistant (English &amp; American)</v>
          </cell>
          <cell r="E2488" t="str">
            <v>A7TA</v>
          </cell>
          <cell r="F2488">
            <v>0.06</v>
          </cell>
          <cell r="G2488">
            <v>0</v>
          </cell>
        </row>
        <row r="2489">
          <cell r="C2489" t="str">
            <v>MS LJ DIXON</v>
          </cell>
          <cell r="D2489" t="str">
            <v>TEACHING ASSISTANT (SOCIAL ANTHROPOLOGY)</v>
          </cell>
          <cell r="E2489" t="str">
            <v>A7TA</v>
          </cell>
          <cell r="F2489">
            <v>0.04</v>
          </cell>
          <cell r="G2489">
            <v>0</v>
          </cell>
        </row>
        <row r="2490">
          <cell r="C2490" t="str">
            <v>MS SR DERRY</v>
          </cell>
          <cell r="D2490" t="str">
            <v>Teaching Assistant (Music)</v>
          </cell>
          <cell r="E2490" t="str">
            <v>A7TA</v>
          </cell>
          <cell r="F2490">
            <v>0.03</v>
          </cell>
          <cell r="G2490">
            <v>0</v>
          </cell>
        </row>
        <row r="2491">
          <cell r="C2491" t="str">
            <v>MR RJA OLIVERO</v>
          </cell>
          <cell r="D2491" t="str">
            <v>Teaching Assistant (French)</v>
          </cell>
          <cell r="E2491" t="str">
            <v>A7TA</v>
          </cell>
          <cell r="F2491">
            <v>0.31</v>
          </cell>
          <cell r="G2491">
            <v>0</v>
          </cell>
        </row>
        <row r="2492">
          <cell r="C2492" t="str">
            <v>MS CC FEELY</v>
          </cell>
          <cell r="D2492" t="str">
            <v>Teaching Assistant (History)</v>
          </cell>
          <cell r="E2492" t="str">
            <v>A7TA</v>
          </cell>
          <cell r="F2492">
            <v>7.0000000000000007E-2</v>
          </cell>
          <cell r="G2492">
            <v>0</v>
          </cell>
        </row>
        <row r="2493">
          <cell r="C2493" t="str">
            <v>MR PD BROWN</v>
          </cell>
          <cell r="D2493" t="str">
            <v>TEACHING ASSISTANT (PHILOSOPHY)</v>
          </cell>
          <cell r="E2493" t="str">
            <v>A7TA</v>
          </cell>
          <cell r="F2493">
            <v>0.14000000000000001</v>
          </cell>
          <cell r="G2493">
            <v>0</v>
          </cell>
        </row>
        <row r="2494">
          <cell r="C2494" t="str">
            <v>MISS M RAHMAN</v>
          </cell>
          <cell r="D2494" t="str">
            <v>Teaching Assistant (English &amp; American)</v>
          </cell>
          <cell r="E2494" t="str">
            <v>A7TA</v>
          </cell>
          <cell r="F2494">
            <v>0.01</v>
          </cell>
          <cell r="G2494">
            <v>0</v>
          </cell>
        </row>
        <row r="2495">
          <cell r="C2495" t="str">
            <v>MISS S KARIMI</v>
          </cell>
          <cell r="D2495" t="str">
            <v>Seminar Leader (Strategy)</v>
          </cell>
          <cell r="E2495" t="str">
            <v>A7TA</v>
          </cell>
          <cell r="F2495">
            <v>0.09</v>
          </cell>
          <cell r="G2495">
            <v>0</v>
          </cell>
        </row>
        <row r="2496">
          <cell r="C2496" t="str">
            <v>MR G DE DURANTE</v>
          </cell>
          <cell r="D2496" t="str">
            <v>Seminar Leader (Strategy)</v>
          </cell>
          <cell r="E2496" t="str">
            <v>A7TA</v>
          </cell>
          <cell r="F2496">
            <v>0.09</v>
          </cell>
          <cell r="G2496">
            <v>0</v>
          </cell>
        </row>
        <row r="2497">
          <cell r="C2497" t="str">
            <v>MR MW DURRANT</v>
          </cell>
          <cell r="D2497" t="str">
            <v>Teaching Assistant (English &amp; American)</v>
          </cell>
          <cell r="E2497" t="str">
            <v>A7TA</v>
          </cell>
          <cell r="F2497">
            <v>0.09</v>
          </cell>
          <cell r="G2497">
            <v>0</v>
          </cell>
        </row>
        <row r="2498">
          <cell r="C2498" t="str">
            <v>MR RJ NILSON</v>
          </cell>
          <cell r="D2498" t="str">
            <v>Teaching Assistant (Archaeology)</v>
          </cell>
          <cell r="E2498" t="str">
            <v>A7TA</v>
          </cell>
          <cell r="F2498">
            <v>0.01</v>
          </cell>
          <cell r="G2498">
            <v>0</v>
          </cell>
        </row>
        <row r="2499">
          <cell r="C2499" t="str">
            <v>MR TG FORSTER</v>
          </cell>
          <cell r="D2499" t="str">
            <v>TEACHING ASSISTANT (POLITICS)</v>
          </cell>
          <cell r="E2499" t="str">
            <v>A7TA</v>
          </cell>
          <cell r="F2499">
            <v>0.09</v>
          </cell>
          <cell r="G2499">
            <v>0</v>
          </cell>
        </row>
        <row r="2500">
          <cell r="C2500" t="str">
            <v>MS A MONTOYA</v>
          </cell>
          <cell r="D2500" t="str">
            <v>TEACHING ASSISTANT (SOCIAL ANTHROPOLOGY)</v>
          </cell>
          <cell r="E2500" t="str">
            <v>A7TA</v>
          </cell>
          <cell r="F2500">
            <v>0.08</v>
          </cell>
          <cell r="G2500">
            <v>0</v>
          </cell>
        </row>
        <row r="2501">
          <cell r="C2501" t="str">
            <v>DR MA TRIBE</v>
          </cell>
          <cell r="D2501" t="str">
            <v>External Tutor (IDPM)</v>
          </cell>
          <cell r="E2501" t="str">
            <v>A7TA</v>
          </cell>
          <cell r="F2501">
            <v>0.14000000000000001</v>
          </cell>
          <cell r="G2501">
            <v>0</v>
          </cell>
        </row>
        <row r="2502">
          <cell r="C2502" t="str">
            <v>MR D TANG</v>
          </cell>
          <cell r="D2502" t="str">
            <v>Seminar Leader (Strategy)</v>
          </cell>
          <cell r="E2502" t="str">
            <v>A7TA</v>
          </cell>
          <cell r="F2502">
            <v>0.09</v>
          </cell>
          <cell r="G2502">
            <v>0</v>
          </cell>
        </row>
        <row r="2503">
          <cell r="C2503" t="str">
            <v>MR G KYRIS</v>
          </cell>
          <cell r="D2503" t="str">
            <v>TEACHING ASSISTANT (POLITICS)</v>
          </cell>
          <cell r="E2503" t="str">
            <v>A7TA</v>
          </cell>
          <cell r="F2503">
            <v>0.08</v>
          </cell>
          <cell r="G2503">
            <v>0</v>
          </cell>
        </row>
        <row r="2504">
          <cell r="C2504" t="str">
            <v>MS PJ BOOTH</v>
          </cell>
          <cell r="D2504" t="str">
            <v>TEACHING ASSISTANT (LAW)</v>
          </cell>
          <cell r="E2504" t="str">
            <v>A7TA</v>
          </cell>
          <cell r="F2504">
            <v>0.02</v>
          </cell>
          <cell r="G2504">
            <v>0</v>
          </cell>
        </row>
        <row r="2505">
          <cell r="C2505" t="str">
            <v>MISS Q ZHENG</v>
          </cell>
          <cell r="D2505" t="str">
            <v>TEACHING ASSISTANT (POLITICS)</v>
          </cell>
          <cell r="E2505" t="str">
            <v>A7TA</v>
          </cell>
          <cell r="F2505">
            <v>0.03</v>
          </cell>
          <cell r="G2505">
            <v>0</v>
          </cell>
        </row>
        <row r="2506">
          <cell r="C2506" t="str">
            <v>MR M ABBAS</v>
          </cell>
          <cell r="D2506" t="str">
            <v>Seminar Leader (Strategy)</v>
          </cell>
          <cell r="E2506" t="str">
            <v>A7TA</v>
          </cell>
          <cell r="F2506">
            <v>0.21</v>
          </cell>
          <cell r="G2506">
            <v>0</v>
          </cell>
        </row>
        <row r="2507">
          <cell r="C2507" t="str">
            <v>MISS A BULATOVA</v>
          </cell>
          <cell r="D2507" t="str">
            <v>Teaching Assistant (English &amp; American)</v>
          </cell>
          <cell r="E2507" t="str">
            <v>A7TA</v>
          </cell>
          <cell r="F2507">
            <v>0.06</v>
          </cell>
          <cell r="G2507">
            <v>0</v>
          </cell>
        </row>
        <row r="2508">
          <cell r="C2508" t="str">
            <v>MR JS HOMER</v>
          </cell>
          <cell r="D2508" t="str">
            <v>Teaching Assistant (English &amp; American)</v>
          </cell>
          <cell r="E2508" t="str">
            <v>A7TA</v>
          </cell>
          <cell r="F2508">
            <v>0.02</v>
          </cell>
          <cell r="G2508">
            <v>0</v>
          </cell>
        </row>
        <row r="2509">
          <cell r="C2509" t="str">
            <v>MR A ZARIFIS</v>
          </cell>
          <cell r="D2509" t="str">
            <v>Seminar Leader (Strategy)</v>
          </cell>
          <cell r="E2509" t="str">
            <v>A7TA</v>
          </cell>
          <cell r="F2509">
            <v>7.0000000000000007E-2</v>
          </cell>
          <cell r="G2509">
            <v>0</v>
          </cell>
        </row>
        <row r="2510">
          <cell r="C2510" t="str">
            <v>MR AJ ROUTLEDGE</v>
          </cell>
          <cell r="D2510" t="str">
            <v>TEACHING ASSISTANT (PHILOSOPHY)</v>
          </cell>
          <cell r="E2510" t="str">
            <v>A7TA</v>
          </cell>
          <cell r="F2510">
            <v>0</v>
          </cell>
          <cell r="G2510">
            <v>0</v>
          </cell>
        </row>
        <row r="2511">
          <cell r="C2511" t="str">
            <v>MISS RF KHAN</v>
          </cell>
          <cell r="D2511" t="str">
            <v>Seminar Leader (Strategy)</v>
          </cell>
          <cell r="E2511" t="str">
            <v>A7TA</v>
          </cell>
          <cell r="F2511">
            <v>0.09</v>
          </cell>
          <cell r="G2511">
            <v>0</v>
          </cell>
        </row>
        <row r="2512">
          <cell r="C2512" t="str">
            <v>MS SC MANGION</v>
          </cell>
          <cell r="D2512" t="str">
            <v>Teaching Assistant (Drama)</v>
          </cell>
          <cell r="E2512" t="str">
            <v>A7TA</v>
          </cell>
          <cell r="F2512">
            <v>0</v>
          </cell>
          <cell r="G2512">
            <v>0</v>
          </cell>
        </row>
        <row r="2513">
          <cell r="C2513" t="str">
            <v>MISS D CHEN</v>
          </cell>
          <cell r="D2513" t="str">
            <v>TEACHING ASSISTANT (LAW)</v>
          </cell>
          <cell r="E2513" t="str">
            <v>A7TA</v>
          </cell>
          <cell r="F2513">
            <v>0.06</v>
          </cell>
          <cell r="G2513">
            <v>0</v>
          </cell>
        </row>
        <row r="2514">
          <cell r="C2514" t="str">
            <v>MR MP PERDUNIAK</v>
          </cell>
          <cell r="D2514" t="str">
            <v>Teaching Assistant (History)</v>
          </cell>
          <cell r="E2514" t="str">
            <v>A7TA</v>
          </cell>
          <cell r="F2514">
            <v>0.03</v>
          </cell>
          <cell r="G2514">
            <v>0</v>
          </cell>
        </row>
        <row r="2515">
          <cell r="C2515" t="str">
            <v>MS MC DEBENHAM</v>
          </cell>
          <cell r="D2515" t="str">
            <v>TEACHING ASSISTANT (POLITICS)</v>
          </cell>
          <cell r="E2515" t="str">
            <v>A7TA</v>
          </cell>
          <cell r="F2515">
            <v>0.09</v>
          </cell>
          <cell r="G2515">
            <v>0</v>
          </cell>
        </row>
        <row r="2516">
          <cell r="C2516" t="str">
            <v>MISS S MOUSAVI</v>
          </cell>
          <cell r="D2516" t="str">
            <v>Seminar Leader (MOMS)</v>
          </cell>
          <cell r="E2516" t="str">
            <v>A7TA</v>
          </cell>
          <cell r="F2516">
            <v>0.08</v>
          </cell>
          <cell r="G2516">
            <v>0</v>
          </cell>
        </row>
        <row r="2517">
          <cell r="C2517" t="str">
            <v>MS N PEZDERKA</v>
          </cell>
          <cell r="D2517" t="str">
            <v>SEMINAR LEADER (PMO)</v>
          </cell>
          <cell r="E2517" t="str">
            <v>A7TA</v>
          </cell>
          <cell r="F2517">
            <v>0.08</v>
          </cell>
          <cell r="G2517">
            <v>0</v>
          </cell>
        </row>
        <row r="2518">
          <cell r="C2518" t="str">
            <v>MR O SALEM</v>
          </cell>
          <cell r="D2518" t="str">
            <v>Teaching Assistant (Music)</v>
          </cell>
          <cell r="E2518" t="str">
            <v>A7TA</v>
          </cell>
          <cell r="F2518">
            <v>0.02</v>
          </cell>
          <cell r="G2518">
            <v>0</v>
          </cell>
        </row>
        <row r="2519">
          <cell r="C2519" t="str">
            <v>MR B HUSSAIN</v>
          </cell>
          <cell r="D2519" t="str">
            <v>TEACHING ASSISTANT (ECONOMICS)</v>
          </cell>
          <cell r="E2519" t="str">
            <v>A7TA</v>
          </cell>
          <cell r="F2519">
            <v>0.09</v>
          </cell>
          <cell r="G2519">
            <v>0</v>
          </cell>
        </row>
        <row r="2520">
          <cell r="C2520" t="str">
            <v>MR A ESHRAGHI</v>
          </cell>
          <cell r="D2520" t="str">
            <v>Seminar Leader (Accounting &amp; Finance)</v>
          </cell>
          <cell r="E2520" t="str">
            <v>A7TA</v>
          </cell>
          <cell r="F2520">
            <v>0.02</v>
          </cell>
          <cell r="G2520">
            <v>0</v>
          </cell>
        </row>
        <row r="2521">
          <cell r="C2521" t="str">
            <v>DR NM HEADLAM</v>
          </cell>
          <cell r="D2521" t="str">
            <v>Teaching Assistant (Planning)</v>
          </cell>
          <cell r="E2521" t="str">
            <v>A7TA</v>
          </cell>
          <cell r="F2521">
            <v>0.16</v>
          </cell>
          <cell r="G2521">
            <v>0</v>
          </cell>
        </row>
        <row r="2522">
          <cell r="C2522" t="str">
            <v>MR D TOBIN</v>
          </cell>
          <cell r="D2522" t="str">
            <v>TEACHING ASSISTANT (POLITICS)</v>
          </cell>
          <cell r="E2522" t="str">
            <v>A7TA</v>
          </cell>
          <cell r="F2522">
            <v>7.0000000000000007E-2</v>
          </cell>
          <cell r="G2522">
            <v>0</v>
          </cell>
        </row>
        <row r="2523">
          <cell r="C2523" t="str">
            <v>MS EG GATEVA</v>
          </cell>
          <cell r="D2523" t="str">
            <v>TEACHING ASSISTANT (POLITICS)</v>
          </cell>
          <cell r="E2523" t="str">
            <v>A7TA</v>
          </cell>
          <cell r="F2523">
            <v>0.05</v>
          </cell>
          <cell r="G2523">
            <v>0</v>
          </cell>
        </row>
        <row r="2524">
          <cell r="C2524" t="str">
            <v>MISS D TURTON</v>
          </cell>
          <cell r="D2524" t="str">
            <v>Teaching Assistant (LEL)</v>
          </cell>
          <cell r="E2524" t="str">
            <v>A7TA</v>
          </cell>
          <cell r="F2524">
            <v>0.01</v>
          </cell>
          <cell r="G2524">
            <v>0</v>
          </cell>
        </row>
        <row r="2525">
          <cell r="C2525" t="str">
            <v>MR A PAPADOPOULOS</v>
          </cell>
          <cell r="D2525" t="str">
            <v>Teaching Assistant (English &amp; American)</v>
          </cell>
          <cell r="E2525" t="str">
            <v>A7TA</v>
          </cell>
          <cell r="F2525">
            <v>0.08</v>
          </cell>
          <cell r="G2525">
            <v>0</v>
          </cell>
        </row>
        <row r="2526">
          <cell r="C2526" t="str">
            <v>MR H OZAVCI</v>
          </cell>
          <cell r="D2526" t="str">
            <v>Teaching Assistant (Middle Eastern Std)</v>
          </cell>
          <cell r="E2526" t="str">
            <v>A7TA</v>
          </cell>
          <cell r="F2526">
            <v>0.09</v>
          </cell>
          <cell r="G2526">
            <v>0</v>
          </cell>
        </row>
        <row r="2527">
          <cell r="C2527" t="str">
            <v>MR MS AZAM</v>
          </cell>
          <cell r="D2527" t="str">
            <v>TEACHING ASSISTANT (ECONOMICS)</v>
          </cell>
          <cell r="E2527" t="str">
            <v>A7TA</v>
          </cell>
          <cell r="F2527">
            <v>0.1</v>
          </cell>
          <cell r="G2527">
            <v>0</v>
          </cell>
        </row>
        <row r="2528">
          <cell r="C2528" t="str">
            <v>MS M QUATTRI</v>
          </cell>
          <cell r="D2528" t="str">
            <v>TEACHING ASSISTANT (ECONOMICS)</v>
          </cell>
          <cell r="E2528" t="str">
            <v>A7TA</v>
          </cell>
          <cell r="F2528">
            <v>0.08</v>
          </cell>
          <cell r="G2528">
            <v>0</v>
          </cell>
        </row>
        <row r="2529">
          <cell r="C2529" t="str">
            <v>MR B DAVIES</v>
          </cell>
          <cell r="D2529" t="str">
            <v>TEACHING ASSISTANT (POLITICS)</v>
          </cell>
          <cell r="E2529" t="str">
            <v>A7TA</v>
          </cell>
          <cell r="F2529">
            <v>0.06</v>
          </cell>
          <cell r="G2529">
            <v>0</v>
          </cell>
        </row>
        <row r="2530">
          <cell r="C2530" t="str">
            <v>MR J MURPHY</v>
          </cell>
          <cell r="D2530" t="str">
            <v>Teaching Assistant (LEL)</v>
          </cell>
          <cell r="E2530" t="str">
            <v>A7TA</v>
          </cell>
          <cell r="F2530">
            <v>0.06</v>
          </cell>
          <cell r="G2530">
            <v>0</v>
          </cell>
        </row>
        <row r="2531">
          <cell r="C2531" t="str">
            <v>MRS LE KEY</v>
          </cell>
          <cell r="D2531" t="str">
            <v>Teaching Assistant (English &amp; American)</v>
          </cell>
          <cell r="E2531" t="str">
            <v>A7TA</v>
          </cell>
          <cell r="F2531">
            <v>0.01</v>
          </cell>
          <cell r="G2531">
            <v>0</v>
          </cell>
        </row>
        <row r="2532">
          <cell r="C2532" t="str">
            <v>MS RD RHEAD</v>
          </cell>
          <cell r="D2532" t="str">
            <v>TEACHING ASSISTANT (CCSR)</v>
          </cell>
          <cell r="E2532" t="str">
            <v>A7TA</v>
          </cell>
          <cell r="F2532">
            <v>0.03</v>
          </cell>
          <cell r="G2532">
            <v>0</v>
          </cell>
        </row>
        <row r="2533">
          <cell r="C2533" t="str">
            <v>MR OA ELAMIN</v>
          </cell>
          <cell r="D2533" t="str">
            <v>TEACHING ASSISTANT (ECONOMICS)</v>
          </cell>
          <cell r="E2533" t="str">
            <v>A7TA</v>
          </cell>
          <cell r="F2533">
            <v>0.05</v>
          </cell>
          <cell r="G2533">
            <v>0</v>
          </cell>
        </row>
        <row r="2534">
          <cell r="C2534" t="str">
            <v>MR PJ TYLDESLEY</v>
          </cell>
          <cell r="D2534" t="str">
            <v>TEACHING ASSISTANT (LAW)</v>
          </cell>
          <cell r="E2534" t="str">
            <v>A7TA</v>
          </cell>
          <cell r="F2534">
            <v>0.05</v>
          </cell>
          <cell r="G2534">
            <v>0</v>
          </cell>
        </row>
        <row r="2535">
          <cell r="C2535" t="str">
            <v>MR L ROOPE</v>
          </cell>
          <cell r="D2535" t="str">
            <v>TEACHING ASSISTANT (ECONOMICS)</v>
          </cell>
          <cell r="E2535" t="str">
            <v>A7TA</v>
          </cell>
          <cell r="F2535">
            <v>0.06</v>
          </cell>
          <cell r="G2535">
            <v>0</v>
          </cell>
        </row>
        <row r="2536">
          <cell r="C2536" t="str">
            <v>MISS JE DIXON</v>
          </cell>
          <cell r="D2536" t="str">
            <v>Teaching Assistant (Classics)</v>
          </cell>
          <cell r="E2536" t="str">
            <v>A7TA</v>
          </cell>
          <cell r="F2536">
            <v>0.03</v>
          </cell>
          <cell r="G2536">
            <v>0</v>
          </cell>
        </row>
        <row r="2537">
          <cell r="C2537" t="str">
            <v>MR S HAWORTH</v>
          </cell>
          <cell r="D2537" t="str">
            <v>Teaching Assistant (English &amp; American)</v>
          </cell>
          <cell r="E2537" t="str">
            <v>A7TA</v>
          </cell>
          <cell r="F2537">
            <v>0.06</v>
          </cell>
          <cell r="G2537">
            <v>0</v>
          </cell>
        </row>
        <row r="2538">
          <cell r="C2538" t="str">
            <v>DR C MARZOCCHI</v>
          </cell>
          <cell r="D2538" t="str">
            <v>TEACHING ASSISTANT (ECONOMICS)</v>
          </cell>
          <cell r="E2538" t="str">
            <v>A7TA</v>
          </cell>
          <cell r="F2538">
            <v>0.17</v>
          </cell>
          <cell r="G2538">
            <v>0</v>
          </cell>
        </row>
        <row r="2539">
          <cell r="C2539" t="str">
            <v>MR E CARR</v>
          </cell>
          <cell r="D2539" t="str">
            <v>TEACHING ASSISTANT (CCSR)</v>
          </cell>
          <cell r="E2539" t="str">
            <v>A7TA</v>
          </cell>
          <cell r="F2539">
            <v>0.01</v>
          </cell>
          <cell r="G2539">
            <v>0</v>
          </cell>
        </row>
        <row r="2540">
          <cell r="C2540" t="str">
            <v>MS A AGUILAR RODRIGUEZ</v>
          </cell>
          <cell r="D2540" t="str">
            <v>TEACHING ASSISTANT (SOCIOLOGY)</v>
          </cell>
          <cell r="E2540" t="str">
            <v>A7TA</v>
          </cell>
          <cell r="F2540">
            <v>0.05</v>
          </cell>
          <cell r="G2540">
            <v>0</v>
          </cell>
        </row>
        <row r="2541">
          <cell r="C2541" t="str">
            <v>MR DA REDFEARN</v>
          </cell>
          <cell r="D2541" t="str">
            <v>TEACHING ASSISTANT (POLITICS)</v>
          </cell>
          <cell r="E2541" t="str">
            <v>A7TA</v>
          </cell>
          <cell r="F2541">
            <v>7.0000000000000007E-2</v>
          </cell>
          <cell r="G2541">
            <v>0</v>
          </cell>
        </row>
        <row r="2542">
          <cell r="C2542" t="str">
            <v>MR JGJ RICHARDS</v>
          </cell>
          <cell r="D2542" t="str">
            <v>TEACHING ASSISTANT (SOCIOLOGY)</v>
          </cell>
          <cell r="E2542" t="str">
            <v>A7TA</v>
          </cell>
          <cell r="F2542">
            <v>0.08</v>
          </cell>
          <cell r="G2542">
            <v>0</v>
          </cell>
        </row>
        <row r="2543">
          <cell r="C2543" t="str">
            <v>MR BS WOLFE</v>
          </cell>
          <cell r="D2543" t="str">
            <v>SEMINAR LEADER (PMO)</v>
          </cell>
          <cell r="E2543" t="str">
            <v>A7TA</v>
          </cell>
          <cell r="F2543">
            <v>0.03</v>
          </cell>
          <cell r="G2543">
            <v>0</v>
          </cell>
        </row>
        <row r="2544">
          <cell r="C2544" t="str">
            <v>MS P TSENTOUROU</v>
          </cell>
          <cell r="D2544" t="str">
            <v>Teaching Assistant (English &amp; American)</v>
          </cell>
          <cell r="E2544" t="str">
            <v>A7TA</v>
          </cell>
          <cell r="F2544">
            <v>0.06</v>
          </cell>
          <cell r="G2544">
            <v>0</v>
          </cell>
        </row>
        <row r="2545">
          <cell r="C2545" t="str">
            <v>MISS P DESAI</v>
          </cell>
          <cell r="D2545" t="str">
            <v>TEACHING ASSISTANT (ECONOMICS)</v>
          </cell>
          <cell r="E2545" t="str">
            <v>A7TA</v>
          </cell>
          <cell r="F2545">
            <v>0.15000000000000002</v>
          </cell>
          <cell r="G2545">
            <v>0</v>
          </cell>
        </row>
        <row r="2546">
          <cell r="C2546" t="str">
            <v>MISS EJ SHELDON</v>
          </cell>
          <cell r="D2546" t="str">
            <v>Teaching Assistant (History)</v>
          </cell>
          <cell r="E2546" t="str">
            <v>A7TA</v>
          </cell>
          <cell r="F2546">
            <v>0.02</v>
          </cell>
          <cell r="G2546">
            <v>0</v>
          </cell>
        </row>
        <row r="2547">
          <cell r="C2547" t="str">
            <v>MISS B HARRIES</v>
          </cell>
          <cell r="D2547" t="str">
            <v>TEACHING ASSISTANT (SOCIOLOGY)</v>
          </cell>
          <cell r="E2547" t="str">
            <v>A7TA</v>
          </cell>
          <cell r="F2547">
            <v>0.04</v>
          </cell>
          <cell r="G2547">
            <v>0</v>
          </cell>
        </row>
        <row r="2548">
          <cell r="C2548" t="str">
            <v>MR DA DIAZ SOLIS</v>
          </cell>
          <cell r="D2548" t="str">
            <v>Seminar Leader (MOMS)</v>
          </cell>
          <cell r="E2548" t="str">
            <v>A7TA</v>
          </cell>
          <cell r="F2548">
            <v>0.08</v>
          </cell>
          <cell r="G2548">
            <v>0</v>
          </cell>
        </row>
        <row r="2549">
          <cell r="C2549" t="str">
            <v>MR PA BIRCH</v>
          </cell>
          <cell r="D2549" t="str">
            <v>SEMINAR LEADER (PMO)</v>
          </cell>
          <cell r="E2549" t="str">
            <v>A7TA</v>
          </cell>
          <cell r="F2549">
            <v>7.0000000000000007E-2</v>
          </cell>
          <cell r="G2549">
            <v>0</v>
          </cell>
        </row>
        <row r="2550">
          <cell r="C2550" t="str">
            <v>MISS S ELAMAN</v>
          </cell>
          <cell r="D2550" t="str">
            <v>Teaching Assistant (Middle Eastern Std)</v>
          </cell>
          <cell r="E2550" t="str">
            <v>A7TA</v>
          </cell>
          <cell r="F2550">
            <v>0.06</v>
          </cell>
          <cell r="G2550">
            <v>0</v>
          </cell>
        </row>
        <row r="2551">
          <cell r="C2551" t="str">
            <v>MR MM ABDELRAHMAN</v>
          </cell>
          <cell r="D2551" t="str">
            <v>Seminar Leader (Strategy)</v>
          </cell>
          <cell r="E2551" t="str">
            <v>A7TA</v>
          </cell>
          <cell r="F2551">
            <v>0.09</v>
          </cell>
          <cell r="G2551">
            <v>0</v>
          </cell>
        </row>
        <row r="2552">
          <cell r="C2552" t="str">
            <v>MISS C LIU</v>
          </cell>
          <cell r="D2552" t="str">
            <v>Seminar Leader (MOMS)</v>
          </cell>
          <cell r="E2552" t="str">
            <v>A7TA</v>
          </cell>
          <cell r="F2552">
            <v>0.1</v>
          </cell>
          <cell r="G2552">
            <v>0</v>
          </cell>
        </row>
        <row r="2553">
          <cell r="C2553" t="str">
            <v>MS SM O'SHEA</v>
          </cell>
          <cell r="D2553" t="str">
            <v>TEACHING ASSISTANT (CCSR)</v>
          </cell>
          <cell r="E2553" t="str">
            <v>A7TA</v>
          </cell>
          <cell r="F2553">
            <v>0.02</v>
          </cell>
          <cell r="G2553">
            <v>0</v>
          </cell>
        </row>
        <row r="2554">
          <cell r="C2554" t="str">
            <v>MR T ERFANI</v>
          </cell>
          <cell r="D2554" t="str">
            <v>Seminar Leader (Strategy)</v>
          </cell>
          <cell r="E2554" t="str">
            <v>A7TA</v>
          </cell>
          <cell r="F2554">
            <v>0.06</v>
          </cell>
          <cell r="G2554">
            <v>0</v>
          </cell>
        </row>
        <row r="2555">
          <cell r="C2555" t="str">
            <v>MS JM BENNETT</v>
          </cell>
          <cell r="D2555" t="str">
            <v>TEACHING ASSISTANT (SOCIOLOGY)</v>
          </cell>
          <cell r="E2555" t="str">
            <v>A7TA</v>
          </cell>
          <cell r="F2555">
            <v>0.03</v>
          </cell>
          <cell r="G2555">
            <v>0</v>
          </cell>
        </row>
        <row r="2556">
          <cell r="C2556" t="str">
            <v>MISS B ASHNAI</v>
          </cell>
          <cell r="D2556" t="str">
            <v>Seminar Leader (MOMS)</v>
          </cell>
          <cell r="E2556" t="str">
            <v>A7TA</v>
          </cell>
          <cell r="F2556">
            <v>0</v>
          </cell>
          <cell r="G2556">
            <v>0</v>
          </cell>
        </row>
        <row r="2557">
          <cell r="C2557" t="str">
            <v>MR MEH YOUNIS ZAKI</v>
          </cell>
          <cell r="D2557" t="str">
            <v>Seminar Leader (MOMS)</v>
          </cell>
          <cell r="E2557" t="str">
            <v>A7TA</v>
          </cell>
          <cell r="F2557">
            <v>0.08</v>
          </cell>
          <cell r="G2557">
            <v>0</v>
          </cell>
        </row>
        <row r="2558">
          <cell r="C2558" t="str">
            <v>MR M AHMAD</v>
          </cell>
          <cell r="D2558" t="str">
            <v>SEMINAR LEADER (PMO)</v>
          </cell>
          <cell r="E2558" t="str">
            <v>A7TA</v>
          </cell>
          <cell r="F2558">
            <v>0.02</v>
          </cell>
          <cell r="G2558">
            <v>0</v>
          </cell>
        </row>
        <row r="2559">
          <cell r="C2559" t="str">
            <v>MR L MATTHEWS</v>
          </cell>
          <cell r="D2559" t="str">
            <v>Seminar Leader (MOMS)</v>
          </cell>
          <cell r="E2559" t="str">
            <v>A7TA</v>
          </cell>
          <cell r="F2559">
            <v>0.01</v>
          </cell>
          <cell r="G2559">
            <v>0</v>
          </cell>
        </row>
        <row r="2560">
          <cell r="C2560" t="str">
            <v>MISS EJ MAYBERRY</v>
          </cell>
          <cell r="D2560" t="str">
            <v>Teaching Assistant (LEL)</v>
          </cell>
          <cell r="E2560" t="str">
            <v>A7TA</v>
          </cell>
          <cell r="F2560">
            <v>0.09</v>
          </cell>
          <cell r="G2560">
            <v>0</v>
          </cell>
        </row>
        <row r="2561">
          <cell r="C2561" t="str">
            <v>MS N ABDIOGLU</v>
          </cell>
          <cell r="D2561" t="str">
            <v>Seminar Leader (Accounting &amp; Finance)</v>
          </cell>
          <cell r="E2561" t="str">
            <v>A7TA</v>
          </cell>
          <cell r="F2561">
            <v>0.04</v>
          </cell>
          <cell r="G2561">
            <v>0</v>
          </cell>
        </row>
        <row r="2562">
          <cell r="C2562" t="str">
            <v>MRS A NESSA</v>
          </cell>
          <cell r="D2562" t="str">
            <v>TEACHING ASSISTANT (ECONOMICS)</v>
          </cell>
          <cell r="E2562" t="str">
            <v>A7TA</v>
          </cell>
          <cell r="F2562">
            <v>0.04</v>
          </cell>
          <cell r="G2562">
            <v>0</v>
          </cell>
        </row>
        <row r="2563">
          <cell r="C2563" t="str">
            <v>MR AA BHATTI</v>
          </cell>
          <cell r="D2563" t="str">
            <v>TEACHING ASSISTANT (ECONOMICS)</v>
          </cell>
          <cell r="E2563" t="str">
            <v>A7TA</v>
          </cell>
          <cell r="F2563">
            <v>0.09</v>
          </cell>
          <cell r="G2563">
            <v>0</v>
          </cell>
        </row>
        <row r="2564">
          <cell r="C2564" t="str">
            <v>MS M MARKAUSKAS</v>
          </cell>
          <cell r="D2564" t="str">
            <v>Teaching Assistant (Classics)</v>
          </cell>
          <cell r="E2564" t="str">
            <v>A7TA</v>
          </cell>
          <cell r="F2564">
            <v>0.06</v>
          </cell>
          <cell r="G2564">
            <v>0</v>
          </cell>
        </row>
        <row r="2565">
          <cell r="C2565" t="str">
            <v>MS C ZHANG</v>
          </cell>
          <cell r="D2565" t="str">
            <v>TEACHING ASSISTANT (SOCIOLOGY)</v>
          </cell>
          <cell r="E2565" t="str">
            <v>A7TA</v>
          </cell>
          <cell r="F2565">
            <v>0.03</v>
          </cell>
          <cell r="G2565">
            <v>0</v>
          </cell>
        </row>
        <row r="2566">
          <cell r="C2566" t="str">
            <v>MRS LM FICKLIN</v>
          </cell>
          <cell r="D2566" t="str">
            <v>TEACHING ASSISTANT (POLITICS)</v>
          </cell>
          <cell r="E2566" t="str">
            <v>A7TA</v>
          </cell>
          <cell r="F2566">
            <v>0.13</v>
          </cell>
          <cell r="G2566">
            <v>0</v>
          </cell>
        </row>
        <row r="2567">
          <cell r="C2567" t="str">
            <v>MISS MY MORGAN</v>
          </cell>
          <cell r="D2567" t="str">
            <v>Teaching Assistant (Geography)</v>
          </cell>
          <cell r="E2567" t="str">
            <v>A7TA</v>
          </cell>
          <cell r="F2567">
            <v>7.0000000000000007E-2</v>
          </cell>
          <cell r="G2567">
            <v>0</v>
          </cell>
        </row>
        <row r="2568">
          <cell r="C2568" t="str">
            <v>MR F PAVLOU</v>
          </cell>
          <cell r="D2568" t="str">
            <v>SEMINAR LEADER (PMO)</v>
          </cell>
          <cell r="E2568" t="str">
            <v>A7TA</v>
          </cell>
          <cell r="F2568">
            <v>0.02</v>
          </cell>
          <cell r="G2568">
            <v>0</v>
          </cell>
        </row>
        <row r="2569">
          <cell r="C2569" t="str">
            <v>MISS CM BOWLER</v>
          </cell>
          <cell r="D2569" t="str">
            <v>TEACHING ASSISTANT (DRAMA)</v>
          </cell>
          <cell r="E2569" t="str">
            <v>A7TA</v>
          </cell>
          <cell r="F2569">
            <v>7.0000000000000007E-2</v>
          </cell>
          <cell r="G2569">
            <v>0</v>
          </cell>
        </row>
        <row r="2570">
          <cell r="C2570" t="str">
            <v>MR R MATTHEW</v>
          </cell>
          <cell r="D2570" t="str">
            <v>Teaching Assistant (Archaeology)</v>
          </cell>
          <cell r="E2570" t="str">
            <v>A7TA</v>
          </cell>
          <cell r="F2570">
            <v>0.02</v>
          </cell>
          <cell r="G2570">
            <v>0</v>
          </cell>
        </row>
        <row r="2571">
          <cell r="C2571" t="str">
            <v>MR KJ ABDUL KARIM</v>
          </cell>
          <cell r="D2571" t="str">
            <v>SEMINAR LEADER (PMO)</v>
          </cell>
          <cell r="E2571" t="str">
            <v>A7TA</v>
          </cell>
          <cell r="F2571">
            <v>0.05</v>
          </cell>
          <cell r="G2571">
            <v>0</v>
          </cell>
        </row>
        <row r="2572">
          <cell r="C2572" t="str">
            <v>MISS CI CUMMINGS</v>
          </cell>
          <cell r="D2572" t="str">
            <v>Seminar Leader (Strategy)</v>
          </cell>
          <cell r="E2572" t="str">
            <v>A7TA</v>
          </cell>
          <cell r="F2572">
            <v>0.15</v>
          </cell>
          <cell r="G2572">
            <v>0</v>
          </cell>
        </row>
        <row r="2573">
          <cell r="C2573" t="str">
            <v>MS A SAMBOLIN SANTIAGO</v>
          </cell>
          <cell r="D2573" t="str">
            <v>Teaching Assistant (SPLAS)</v>
          </cell>
          <cell r="E2573" t="str">
            <v>A7TA</v>
          </cell>
          <cell r="F2573">
            <v>0.1</v>
          </cell>
          <cell r="G2573">
            <v>0</v>
          </cell>
        </row>
        <row r="2574">
          <cell r="C2574" t="str">
            <v>MR BJ HAZLEY</v>
          </cell>
          <cell r="D2574" t="str">
            <v>Teaching Assistant (History)</v>
          </cell>
          <cell r="E2574" t="str">
            <v>A7TA</v>
          </cell>
          <cell r="F2574">
            <v>0.03</v>
          </cell>
          <cell r="G2574">
            <v>0</v>
          </cell>
        </row>
        <row r="2575">
          <cell r="C2575" t="str">
            <v>MR SE ANGUS</v>
          </cell>
          <cell r="D2575" t="str">
            <v>SEMINAR LEADER (PMO)</v>
          </cell>
          <cell r="E2575" t="str">
            <v>A7TA</v>
          </cell>
          <cell r="F2575">
            <v>0.09</v>
          </cell>
          <cell r="G2575">
            <v>0</v>
          </cell>
        </row>
        <row r="2576">
          <cell r="C2576" t="str">
            <v>MR GL GIUSTI</v>
          </cell>
          <cell r="D2576" t="str">
            <v>LEAP Language Tutor</v>
          </cell>
          <cell r="E2576" t="str">
            <v>A7TA</v>
          </cell>
          <cell r="F2576">
            <v>7.0000000000000007E-2</v>
          </cell>
          <cell r="G2576">
            <v>0</v>
          </cell>
        </row>
        <row r="2577">
          <cell r="C2577" t="str">
            <v>DR TL STRANGE</v>
          </cell>
          <cell r="D2577" t="str">
            <v>Teaching Assistant (English &amp; American)</v>
          </cell>
          <cell r="E2577" t="str">
            <v>A7TA</v>
          </cell>
          <cell r="F2577">
            <v>0.06</v>
          </cell>
          <cell r="G2577">
            <v>0</v>
          </cell>
        </row>
        <row r="2578">
          <cell r="C2578" t="str">
            <v>MR A DERBALA</v>
          </cell>
          <cell r="D2578" t="str">
            <v>Seminar Leader (Accounting &amp; Finance)</v>
          </cell>
          <cell r="E2578" t="str">
            <v>A7TA</v>
          </cell>
          <cell r="F2578">
            <v>0.06</v>
          </cell>
          <cell r="G2578">
            <v>0</v>
          </cell>
        </row>
        <row r="2579">
          <cell r="C2579" t="str">
            <v>MR AG KIDD</v>
          </cell>
          <cell r="D2579" t="str">
            <v>Teaching Assistant (Education)</v>
          </cell>
          <cell r="E2579" t="str">
            <v>A7TA</v>
          </cell>
          <cell r="F2579">
            <v>0.11</v>
          </cell>
          <cell r="G2579">
            <v>0</v>
          </cell>
        </row>
        <row r="2580">
          <cell r="C2580" t="str">
            <v>MISS B D'IPPOLITO</v>
          </cell>
          <cell r="D2580" t="str">
            <v>Seminar Leader (Strategy)</v>
          </cell>
          <cell r="E2580" t="str">
            <v>A7TA</v>
          </cell>
          <cell r="F2580">
            <v>0.12</v>
          </cell>
          <cell r="G2580">
            <v>0</v>
          </cell>
        </row>
        <row r="2581">
          <cell r="C2581" t="str">
            <v>MR ASY ADAMA</v>
          </cell>
          <cell r="D2581" t="str">
            <v>TEACHING ASSISTANT (ECONOMICS)</v>
          </cell>
          <cell r="E2581" t="str">
            <v>A7TA</v>
          </cell>
          <cell r="F2581">
            <v>0.06</v>
          </cell>
          <cell r="G2581">
            <v>0</v>
          </cell>
        </row>
        <row r="2582">
          <cell r="C2582" t="str">
            <v>MR D KOSTAS</v>
          </cell>
          <cell r="D2582" t="str">
            <v>Seminar Leader (Accounting &amp; Finance)</v>
          </cell>
          <cell r="E2582" t="str">
            <v>A7TA</v>
          </cell>
          <cell r="F2582">
            <v>0.09</v>
          </cell>
          <cell r="G2582">
            <v>0</v>
          </cell>
        </row>
        <row r="2583">
          <cell r="C2583" t="str">
            <v>MR DJG ROUND</v>
          </cell>
          <cell r="D2583" t="str">
            <v>Seminar Leader (MOMS)</v>
          </cell>
          <cell r="E2583" t="str">
            <v>A7TA</v>
          </cell>
          <cell r="F2583">
            <v>0.01</v>
          </cell>
          <cell r="G2583">
            <v>0</v>
          </cell>
        </row>
        <row r="2584">
          <cell r="C2584" t="str">
            <v>MISS SS CHAO</v>
          </cell>
          <cell r="D2584" t="str">
            <v>Teaching Assistant (History)</v>
          </cell>
          <cell r="E2584" t="str">
            <v>A7TA</v>
          </cell>
          <cell r="F2584">
            <v>0.03</v>
          </cell>
          <cell r="G2584">
            <v>0</v>
          </cell>
        </row>
        <row r="2585">
          <cell r="C2585" t="str">
            <v>MR T MALTBY</v>
          </cell>
          <cell r="D2585" t="str">
            <v>TEACHING ASSISTANT (POLITICS)</v>
          </cell>
          <cell r="E2585" t="str">
            <v>A7TA</v>
          </cell>
          <cell r="F2585">
            <v>0.09</v>
          </cell>
          <cell r="G2585">
            <v>0</v>
          </cell>
        </row>
        <row r="2586">
          <cell r="C2586" t="str">
            <v>MISS TH MUNK</v>
          </cell>
          <cell r="D2586" t="str">
            <v>TEACHING ASSISTANT (LAW)</v>
          </cell>
          <cell r="E2586" t="str">
            <v>A7TA</v>
          </cell>
          <cell r="F2586">
            <v>0.06</v>
          </cell>
          <cell r="G2586">
            <v>0</v>
          </cell>
        </row>
        <row r="2587">
          <cell r="C2587" t="str">
            <v>MISS DE BLACK</v>
          </cell>
          <cell r="D2587" t="str">
            <v>Teaching Assistant (English &amp; American)</v>
          </cell>
          <cell r="E2587" t="str">
            <v>A7TA</v>
          </cell>
          <cell r="F2587">
            <v>0.06</v>
          </cell>
          <cell r="G2587">
            <v>0</v>
          </cell>
        </row>
        <row r="2588">
          <cell r="C2588" t="str">
            <v>MR RM BENDA</v>
          </cell>
          <cell r="D2588" t="str">
            <v>Teaching Assistant (Religion &amp; Theology)</v>
          </cell>
          <cell r="E2588" t="str">
            <v>A7TA</v>
          </cell>
          <cell r="F2588">
            <v>0</v>
          </cell>
          <cell r="G2588">
            <v>0</v>
          </cell>
        </row>
        <row r="2589">
          <cell r="C2589" t="str">
            <v>MR LD HAYDON</v>
          </cell>
          <cell r="D2589" t="str">
            <v>Teaching Assistant (English &amp; American)</v>
          </cell>
          <cell r="E2589" t="str">
            <v>A7TA</v>
          </cell>
          <cell r="F2589">
            <v>0.06</v>
          </cell>
          <cell r="G2589">
            <v>0</v>
          </cell>
        </row>
        <row r="2590">
          <cell r="C2590" t="str">
            <v>MISS CL LIGHTOWLERS</v>
          </cell>
          <cell r="D2590" t="str">
            <v>TEACHING ASSISTANT (CCSR)</v>
          </cell>
          <cell r="E2590" t="str">
            <v>A7TA</v>
          </cell>
          <cell r="F2590">
            <v>0.04</v>
          </cell>
          <cell r="G2590">
            <v>0</v>
          </cell>
        </row>
        <row r="2591">
          <cell r="C2591" t="str">
            <v>MRS AA KHAN</v>
          </cell>
          <cell r="D2591" t="str">
            <v>Seminar Leader (Strategy)</v>
          </cell>
          <cell r="E2591" t="str">
            <v>A7TA</v>
          </cell>
          <cell r="F2591">
            <v>0.09</v>
          </cell>
          <cell r="G2591">
            <v>0</v>
          </cell>
        </row>
        <row r="2592">
          <cell r="C2592" t="str">
            <v>MISS J WENDLER</v>
          </cell>
          <cell r="D2592" t="str">
            <v>EXTERNAL TUTOR - SED</v>
          </cell>
          <cell r="E2592" t="str">
            <v>A7TA</v>
          </cell>
          <cell r="F2592">
            <v>0.11</v>
          </cell>
          <cell r="G2592">
            <v>0</v>
          </cell>
        </row>
        <row r="2593">
          <cell r="C2593" t="str">
            <v>MR P GOLDSTEIN</v>
          </cell>
          <cell r="D2593" t="str">
            <v>LEAP Language Tutor</v>
          </cell>
          <cell r="E2593" t="str">
            <v>A7TA</v>
          </cell>
          <cell r="F2593">
            <v>0.02</v>
          </cell>
          <cell r="G2593">
            <v>0</v>
          </cell>
        </row>
        <row r="2594">
          <cell r="C2594" t="str">
            <v>MISS JR HAWKINS</v>
          </cell>
          <cell r="D2594" t="str">
            <v>TEACHING ASSISTANT (SOCIOLOGY)</v>
          </cell>
          <cell r="E2594" t="str">
            <v>A7TA</v>
          </cell>
          <cell r="F2594">
            <v>0.03</v>
          </cell>
          <cell r="G2594">
            <v>0</v>
          </cell>
        </row>
        <row r="2595">
          <cell r="C2595" t="str">
            <v>MR DJ BENDIX</v>
          </cell>
          <cell r="D2595" t="str">
            <v>External Tutor (IDPM)</v>
          </cell>
          <cell r="E2595" t="str">
            <v>A7TA</v>
          </cell>
          <cell r="F2595">
            <v>0.04</v>
          </cell>
          <cell r="G2595">
            <v>0</v>
          </cell>
        </row>
        <row r="2596">
          <cell r="C2596" t="str">
            <v>MR IJ JOHNSON</v>
          </cell>
          <cell r="D2596" t="str">
            <v>Seminar Leader (Accounting &amp; Finance)</v>
          </cell>
          <cell r="E2596" t="str">
            <v>A7TA</v>
          </cell>
          <cell r="F2596">
            <v>0.11</v>
          </cell>
          <cell r="G2596">
            <v>0</v>
          </cell>
        </row>
        <row r="2597">
          <cell r="C2597" t="str">
            <v>MISS L LIANG</v>
          </cell>
          <cell r="D2597" t="str">
            <v>Humanities Skills Training Team GTA</v>
          </cell>
          <cell r="E2597" t="str">
            <v>A7TA</v>
          </cell>
          <cell r="F2597">
            <v>0.01</v>
          </cell>
          <cell r="G2597">
            <v>0</v>
          </cell>
        </row>
        <row r="2598">
          <cell r="C2598" t="str">
            <v>MRS AMAN ALRAYES</v>
          </cell>
          <cell r="D2598" t="str">
            <v>Seminar Leader (MOMS)</v>
          </cell>
          <cell r="E2598" t="str">
            <v>A7TA</v>
          </cell>
          <cell r="F2598">
            <v>0.02</v>
          </cell>
          <cell r="G2598">
            <v>0</v>
          </cell>
        </row>
        <row r="2599">
          <cell r="C2599" t="str">
            <v>MR JC HUME</v>
          </cell>
          <cell r="D2599" t="str">
            <v>Teaching Assistant (Music)</v>
          </cell>
          <cell r="E2599" t="str">
            <v>A7TA</v>
          </cell>
          <cell r="F2599">
            <v>0.08</v>
          </cell>
          <cell r="G2599">
            <v>0</v>
          </cell>
        </row>
        <row r="2600">
          <cell r="C2600" t="str">
            <v>MR I POPA</v>
          </cell>
          <cell r="D2600" t="str">
            <v>Teaching Assistant (Religion &amp; Theology)</v>
          </cell>
          <cell r="E2600" t="str">
            <v>A7TA</v>
          </cell>
          <cell r="F2600">
            <v>7.0000000000000007E-2</v>
          </cell>
          <cell r="G2600">
            <v>0</v>
          </cell>
        </row>
        <row r="2601">
          <cell r="C2601" t="str">
            <v>MR N ARMITAGE</v>
          </cell>
          <cell r="D2601" t="str">
            <v>TEACHING ASSISTANT (SOCIOLOGY)</v>
          </cell>
          <cell r="E2601" t="str">
            <v>A7TA</v>
          </cell>
          <cell r="F2601">
            <v>0.04</v>
          </cell>
          <cell r="G2601">
            <v>0</v>
          </cell>
        </row>
        <row r="2602">
          <cell r="C2602" t="str">
            <v>MRS O AUGUSTINE-OHWO</v>
          </cell>
          <cell r="D2602" t="str">
            <v>TEACHING ASSISTANT (ECONOMICS)</v>
          </cell>
          <cell r="E2602" t="str">
            <v>A7TA</v>
          </cell>
          <cell r="F2602">
            <v>0.03</v>
          </cell>
          <cell r="G2602">
            <v>0</v>
          </cell>
        </row>
        <row r="2603">
          <cell r="C2603" t="str">
            <v>MRS PN CHATTERJE-DOODY</v>
          </cell>
          <cell r="D2603" t="str">
            <v>TEACHING ASSISTANT (POLITICS)</v>
          </cell>
          <cell r="E2603" t="str">
            <v>A7TA</v>
          </cell>
          <cell r="F2603">
            <v>0</v>
          </cell>
          <cell r="G2603">
            <v>0</v>
          </cell>
        </row>
        <row r="2604">
          <cell r="C2604" t="str">
            <v>MR JM GIBSON</v>
          </cell>
          <cell r="D2604" t="str">
            <v>TEACHING ASSISTANT (ECONOMICS)</v>
          </cell>
          <cell r="E2604" t="str">
            <v>A7TA</v>
          </cell>
          <cell r="F2604">
            <v>0.03</v>
          </cell>
          <cell r="G2604">
            <v>0</v>
          </cell>
        </row>
        <row r="2605">
          <cell r="C2605" t="str">
            <v>MR S UGARTE</v>
          </cell>
          <cell r="D2605" t="str">
            <v>SEMINAR LEADER (PMO)</v>
          </cell>
          <cell r="E2605" t="str">
            <v>A7TA</v>
          </cell>
          <cell r="F2605">
            <v>0.01</v>
          </cell>
          <cell r="G2605">
            <v>0</v>
          </cell>
        </row>
        <row r="2606">
          <cell r="C2606" t="str">
            <v>MS M AGUILAR SOLANO</v>
          </cell>
          <cell r="D2606" t="str">
            <v>LEAP Language Tutor</v>
          </cell>
          <cell r="E2606" t="str">
            <v>A7TA</v>
          </cell>
          <cell r="F2606">
            <v>0.24</v>
          </cell>
          <cell r="G2606">
            <v>0</v>
          </cell>
        </row>
        <row r="2607">
          <cell r="C2607" t="str">
            <v>MR SJ ORTH</v>
          </cell>
          <cell r="D2607" t="str">
            <v>TEACHING ASSISTANT (POLITICS)</v>
          </cell>
          <cell r="E2607" t="str">
            <v>A7TA</v>
          </cell>
          <cell r="F2607">
            <v>0.04</v>
          </cell>
          <cell r="G2607">
            <v>0</v>
          </cell>
        </row>
        <row r="2608">
          <cell r="C2608" t="str">
            <v>MR D HELLIER</v>
          </cell>
          <cell r="D2608" t="str">
            <v>TEACHING ASSISTANT (LAW)</v>
          </cell>
          <cell r="E2608" t="str">
            <v>A7TA</v>
          </cell>
          <cell r="F2608">
            <v>0.52</v>
          </cell>
          <cell r="G2608">
            <v>0</v>
          </cell>
        </row>
        <row r="2609">
          <cell r="C2609" t="str">
            <v>MS KV JONES</v>
          </cell>
          <cell r="D2609" t="str">
            <v>External Tutor (Geography)</v>
          </cell>
          <cell r="E2609" t="str">
            <v>A7TA</v>
          </cell>
          <cell r="F2609">
            <v>0.08</v>
          </cell>
          <cell r="G2609">
            <v>0</v>
          </cell>
        </row>
        <row r="2610">
          <cell r="C2610" t="str">
            <v>MR DAT ONAC</v>
          </cell>
          <cell r="D2610" t="str">
            <v>Teaching Assistant (Music)</v>
          </cell>
          <cell r="E2610" t="str">
            <v>A7TA</v>
          </cell>
          <cell r="F2610">
            <v>0</v>
          </cell>
          <cell r="G2610">
            <v>0</v>
          </cell>
        </row>
        <row r="2611">
          <cell r="C2611" t="str">
            <v>MR MS CRAVEN</v>
          </cell>
          <cell r="D2611" t="str">
            <v>SEMINAR LEADER (PMO)</v>
          </cell>
          <cell r="E2611" t="str">
            <v>A7TA</v>
          </cell>
          <cell r="F2611">
            <v>0.09</v>
          </cell>
          <cell r="G2611">
            <v>0</v>
          </cell>
        </row>
        <row r="2612">
          <cell r="C2612" t="str">
            <v>MISS E BUURMAN</v>
          </cell>
          <cell r="D2612" t="str">
            <v>Teaching Assistant (Music)</v>
          </cell>
          <cell r="E2612" t="str">
            <v>A7TA</v>
          </cell>
          <cell r="F2612">
            <v>0.03</v>
          </cell>
          <cell r="G2612">
            <v>0</v>
          </cell>
        </row>
        <row r="2613">
          <cell r="C2613" t="str">
            <v>MR LS YATES</v>
          </cell>
          <cell r="D2613" t="str">
            <v>TEACHING ASSISTANT (SOCIOLOGY)</v>
          </cell>
          <cell r="E2613" t="str">
            <v>A7TA</v>
          </cell>
          <cell r="F2613">
            <v>0.03</v>
          </cell>
          <cell r="G2613">
            <v>0</v>
          </cell>
        </row>
        <row r="2614">
          <cell r="C2614" t="str">
            <v>MISS F MIERES</v>
          </cell>
          <cell r="D2614" t="str">
            <v>TEACHING ASSISTANT (POLITICS)</v>
          </cell>
          <cell r="E2614" t="str">
            <v>A7TA</v>
          </cell>
          <cell r="F2614">
            <v>0.06</v>
          </cell>
          <cell r="G2614">
            <v>0</v>
          </cell>
        </row>
        <row r="2615">
          <cell r="C2615" t="str">
            <v>MR WFL BULMAN</v>
          </cell>
          <cell r="D2615" t="str">
            <v>Teaching Assistant (Education)</v>
          </cell>
          <cell r="E2615" t="str">
            <v>A7TA</v>
          </cell>
          <cell r="F2615">
            <v>0.09</v>
          </cell>
          <cell r="G2615">
            <v>0</v>
          </cell>
        </row>
        <row r="2616">
          <cell r="C2616" t="str">
            <v>MS D OU</v>
          </cell>
          <cell r="D2616" t="str">
            <v>Teaching Assistant (History)</v>
          </cell>
          <cell r="E2616" t="str">
            <v>A7TA</v>
          </cell>
          <cell r="F2616">
            <v>0.01</v>
          </cell>
          <cell r="G2616">
            <v>0</v>
          </cell>
        </row>
        <row r="2617">
          <cell r="C2617" t="str">
            <v>MR TM KENNY</v>
          </cell>
          <cell r="D2617" t="str">
            <v>Teaching Assistant (Classics)</v>
          </cell>
          <cell r="E2617" t="str">
            <v>A7TA</v>
          </cell>
          <cell r="F2617">
            <v>0.01</v>
          </cell>
          <cell r="G2617">
            <v>0</v>
          </cell>
        </row>
        <row r="2618">
          <cell r="C2618" t="str">
            <v>MISS HM RAJABI</v>
          </cell>
          <cell r="D2618" t="str">
            <v>Teaching Assistant (History)</v>
          </cell>
          <cell r="E2618" t="str">
            <v>A7TA</v>
          </cell>
          <cell r="F2618">
            <v>0.04</v>
          </cell>
          <cell r="G2618">
            <v>0</v>
          </cell>
        </row>
        <row r="2619">
          <cell r="C2619" t="str">
            <v>MR NY YADUMA</v>
          </cell>
          <cell r="D2619" t="str">
            <v>TEACHING ASSISTANT (ECONOMICS)</v>
          </cell>
          <cell r="E2619" t="str">
            <v>A7TA</v>
          </cell>
          <cell r="F2619">
            <v>7.0000000000000007E-2</v>
          </cell>
          <cell r="G2619">
            <v>0</v>
          </cell>
        </row>
        <row r="2620">
          <cell r="C2620" t="str">
            <v>MS E WEBSTER</v>
          </cell>
          <cell r="D2620" t="str">
            <v>Teaching Assistant (Drama)</v>
          </cell>
          <cell r="E2620" t="str">
            <v>A7TA</v>
          </cell>
          <cell r="F2620">
            <v>0</v>
          </cell>
          <cell r="G2620">
            <v>0</v>
          </cell>
        </row>
        <row r="2621">
          <cell r="C2621" t="str">
            <v>MR S TSOUTSOUMPIS</v>
          </cell>
          <cell r="D2621" t="str">
            <v>Teaching Assistant (History)</v>
          </cell>
          <cell r="E2621" t="str">
            <v>A7TA</v>
          </cell>
          <cell r="F2621">
            <v>0.03</v>
          </cell>
          <cell r="G2621">
            <v>0</v>
          </cell>
        </row>
        <row r="2622">
          <cell r="C2622" t="str">
            <v>MISS S MASINO</v>
          </cell>
          <cell r="D2622" t="str">
            <v>TEACHING ASSISTANT (ECONOMICS)</v>
          </cell>
          <cell r="E2622" t="str">
            <v>A7TA</v>
          </cell>
          <cell r="F2622">
            <v>0.05</v>
          </cell>
          <cell r="G2622">
            <v>0</v>
          </cell>
        </row>
        <row r="2623">
          <cell r="C2623" t="str">
            <v>MR TJ ABBOTT</v>
          </cell>
          <cell r="D2623" t="str">
            <v>Teaching Assistant (Classics)</v>
          </cell>
          <cell r="E2623" t="str">
            <v>A7TA</v>
          </cell>
          <cell r="F2623">
            <v>0.02</v>
          </cell>
          <cell r="G2623">
            <v>0</v>
          </cell>
        </row>
        <row r="2624">
          <cell r="C2624" t="str">
            <v>MR MA PILCHER</v>
          </cell>
          <cell r="D2624" t="str">
            <v>Teaching Assistant (Music)</v>
          </cell>
          <cell r="E2624" t="str">
            <v>A7TA</v>
          </cell>
          <cell r="F2624">
            <v>0.02</v>
          </cell>
          <cell r="G2624">
            <v>0</v>
          </cell>
        </row>
        <row r="2625">
          <cell r="C2625" t="str">
            <v>MR KB GINGERICH HIEBERT</v>
          </cell>
          <cell r="D2625" t="str">
            <v>Teaching Assistant (Religion &amp; Theology)</v>
          </cell>
          <cell r="E2625" t="str">
            <v>A7TA</v>
          </cell>
          <cell r="F2625">
            <v>0.03</v>
          </cell>
          <cell r="G2625">
            <v>0</v>
          </cell>
        </row>
        <row r="2626">
          <cell r="C2626" t="str">
            <v>MR R ZILBERMAN</v>
          </cell>
          <cell r="D2626" t="str">
            <v>TEACHING ASSISTANT (ECONOMICS)</v>
          </cell>
          <cell r="E2626" t="str">
            <v>A7TA</v>
          </cell>
          <cell r="F2626">
            <v>0.04</v>
          </cell>
          <cell r="G2626">
            <v>0</v>
          </cell>
        </row>
        <row r="2627">
          <cell r="C2627" t="str">
            <v>MISS N JIA</v>
          </cell>
          <cell r="D2627" t="str">
            <v>SEMINAR LEADER (PMO)</v>
          </cell>
          <cell r="E2627" t="str">
            <v>A7TA</v>
          </cell>
          <cell r="F2627">
            <v>0.02</v>
          </cell>
          <cell r="G2627">
            <v>0</v>
          </cell>
        </row>
        <row r="2628">
          <cell r="C2628" t="str">
            <v>MRS A DEJI-OLOWE</v>
          </cell>
          <cell r="D2628" t="str">
            <v>Seminar Leader (Accounting &amp; Finance)</v>
          </cell>
          <cell r="E2628" t="str">
            <v>A7TA</v>
          </cell>
          <cell r="F2628">
            <v>9.9999999999999992E-2</v>
          </cell>
          <cell r="G2628">
            <v>0</v>
          </cell>
        </row>
        <row r="2629">
          <cell r="C2629" t="str">
            <v>MS A MIURA</v>
          </cell>
          <cell r="D2629" t="str">
            <v>Teaching Assistant (LEL)</v>
          </cell>
          <cell r="E2629" t="str">
            <v>A7TA</v>
          </cell>
          <cell r="F2629">
            <v>0.51</v>
          </cell>
          <cell r="G2629">
            <v>0</v>
          </cell>
        </row>
        <row r="2630">
          <cell r="C2630" t="str">
            <v>MR JJ LORENZ</v>
          </cell>
          <cell r="D2630" t="str">
            <v>TEACHING ASSISTANT (SOCIAL ANTHROPOLOGY)</v>
          </cell>
          <cell r="E2630" t="str">
            <v>A7TA</v>
          </cell>
          <cell r="F2630">
            <v>0.08</v>
          </cell>
          <cell r="G2630">
            <v>0</v>
          </cell>
        </row>
        <row r="2631">
          <cell r="C2631" t="str">
            <v>MS KE STARNES</v>
          </cell>
          <cell r="D2631" t="str">
            <v>TEACHING ASSISTANT (POLITICS)</v>
          </cell>
          <cell r="E2631" t="str">
            <v>A7TA</v>
          </cell>
          <cell r="F2631">
            <v>7.0000000000000007E-2</v>
          </cell>
          <cell r="G2631">
            <v>0</v>
          </cell>
        </row>
        <row r="2632">
          <cell r="C2632" t="str">
            <v>MR EG HANSEN SILVA</v>
          </cell>
          <cell r="D2632" t="str">
            <v>Seminar Leader (Accounting &amp; Finance)</v>
          </cell>
          <cell r="E2632" t="str">
            <v>A7TA</v>
          </cell>
          <cell r="F2632">
            <v>0.03</v>
          </cell>
          <cell r="G2632">
            <v>0</v>
          </cell>
        </row>
        <row r="2633">
          <cell r="C2633" t="str">
            <v>MS Z ZHU</v>
          </cell>
          <cell r="D2633" t="str">
            <v>GRADUATE TEACHING ASSISTANT</v>
          </cell>
          <cell r="E2633" t="str">
            <v>A7TA</v>
          </cell>
          <cell r="F2633">
            <v>0.42</v>
          </cell>
          <cell r="G2633">
            <v>0</v>
          </cell>
        </row>
        <row r="2634">
          <cell r="C2634" t="str">
            <v>MRS LR DE SILVA</v>
          </cell>
          <cell r="D2634" t="str">
            <v>Seminar Leader (Strategy)</v>
          </cell>
          <cell r="E2634" t="str">
            <v>A7TA</v>
          </cell>
          <cell r="F2634">
            <v>0.06</v>
          </cell>
          <cell r="G2634">
            <v>0</v>
          </cell>
        </row>
        <row r="2635">
          <cell r="C2635" t="str">
            <v>MISS E MCINNES</v>
          </cell>
          <cell r="D2635" t="str">
            <v>Teaching Assistant (Archaeology)</v>
          </cell>
          <cell r="E2635" t="str">
            <v>A7TA</v>
          </cell>
          <cell r="F2635">
            <v>0.01</v>
          </cell>
          <cell r="G2635">
            <v>0</v>
          </cell>
        </row>
        <row r="2636">
          <cell r="C2636" t="str">
            <v>MR G BIESEK</v>
          </cell>
          <cell r="D2636" t="str">
            <v>Seminar Leader (Strategy)</v>
          </cell>
          <cell r="E2636" t="str">
            <v>A7TA</v>
          </cell>
          <cell r="F2636">
            <v>0.09</v>
          </cell>
          <cell r="G2636">
            <v>0</v>
          </cell>
        </row>
        <row r="2637">
          <cell r="C2637" t="str">
            <v>MISS C BRKOVIC</v>
          </cell>
          <cell r="D2637" t="str">
            <v>TEACHING ASSISTANT (SOCIAL ANTHROPOLOGY)</v>
          </cell>
          <cell r="E2637" t="str">
            <v>A7TA</v>
          </cell>
          <cell r="F2637">
            <v>0.04</v>
          </cell>
          <cell r="G2637">
            <v>0</v>
          </cell>
        </row>
        <row r="2638">
          <cell r="C2638" t="str">
            <v>MR S GANGULY</v>
          </cell>
          <cell r="D2638" t="str">
            <v>Seminar Leader (Strategy)</v>
          </cell>
          <cell r="E2638" t="str">
            <v>A7TA</v>
          </cell>
          <cell r="F2638">
            <v>0.08</v>
          </cell>
          <cell r="G2638">
            <v>0</v>
          </cell>
        </row>
        <row r="2639">
          <cell r="C2639" t="str">
            <v>MR DJ HUGHES</v>
          </cell>
          <cell r="D2639" t="str">
            <v>SEMINAR LEADER (PMO)</v>
          </cell>
          <cell r="E2639" t="str">
            <v>A7TA</v>
          </cell>
          <cell r="F2639">
            <v>0.03</v>
          </cell>
          <cell r="G2639">
            <v>0</v>
          </cell>
        </row>
        <row r="2640">
          <cell r="C2640" t="str">
            <v>MISS SM GUEDIRI</v>
          </cell>
          <cell r="D2640" t="str">
            <v>SEMINAR LEADER (PMO)</v>
          </cell>
          <cell r="E2640" t="str">
            <v>A7TA</v>
          </cell>
          <cell r="F2640">
            <v>0.06</v>
          </cell>
          <cell r="G2640">
            <v>0</v>
          </cell>
        </row>
        <row r="2641">
          <cell r="C2641" t="str">
            <v>MRS E MEININGHAUS</v>
          </cell>
          <cell r="D2641" t="str">
            <v>Teaching Assistant (Middle Eastern Std)</v>
          </cell>
          <cell r="E2641" t="str">
            <v>A7TA</v>
          </cell>
          <cell r="F2641">
            <v>0.3</v>
          </cell>
          <cell r="G2641">
            <v>0</v>
          </cell>
        </row>
        <row r="2642">
          <cell r="C2642" t="str">
            <v>MISS M VAN HATTUM</v>
          </cell>
          <cell r="D2642" t="str">
            <v>Teaching Assistant (LEL)</v>
          </cell>
          <cell r="E2642" t="str">
            <v>A7TA</v>
          </cell>
          <cell r="F2642">
            <v>0.14000000000000001</v>
          </cell>
          <cell r="G2642">
            <v>0</v>
          </cell>
        </row>
        <row r="2643">
          <cell r="C2643" t="str">
            <v>MS RE BICHENER</v>
          </cell>
          <cell r="D2643" t="str">
            <v>Humanities Skills Training Team GTA</v>
          </cell>
          <cell r="E2643" t="str">
            <v>A7TA</v>
          </cell>
          <cell r="F2643">
            <v>0.06</v>
          </cell>
          <cell r="G2643">
            <v>0</v>
          </cell>
        </row>
        <row r="2644">
          <cell r="C2644" t="str">
            <v>MR R MITCHELL</v>
          </cell>
          <cell r="D2644" t="str">
            <v>Teaching Assistant (English &amp; American)</v>
          </cell>
          <cell r="E2644" t="str">
            <v>A7TA</v>
          </cell>
          <cell r="F2644">
            <v>0.09</v>
          </cell>
          <cell r="G2644">
            <v>0</v>
          </cell>
        </row>
        <row r="2645">
          <cell r="C2645" t="str">
            <v>MR MA SALINAS EDWARDS</v>
          </cell>
          <cell r="D2645" t="str">
            <v>TEACHING ASSISTANT (LAW)</v>
          </cell>
          <cell r="E2645" t="str">
            <v>A7TA</v>
          </cell>
          <cell r="F2645">
            <v>0.02</v>
          </cell>
          <cell r="G2645">
            <v>0</v>
          </cell>
        </row>
        <row r="2646">
          <cell r="C2646" t="str">
            <v>MR SP NENOV</v>
          </cell>
          <cell r="D2646" t="str">
            <v>TEACHING ASSISTANT (SOCIOLOGY)</v>
          </cell>
          <cell r="E2646" t="str">
            <v>A7TA</v>
          </cell>
          <cell r="F2646">
            <v>0.03</v>
          </cell>
          <cell r="G2646">
            <v>0</v>
          </cell>
        </row>
        <row r="2647">
          <cell r="C2647" t="str">
            <v>MR HMG VAN MALSSEN</v>
          </cell>
          <cell r="D2647" t="str">
            <v>Teaching Assistant (History)</v>
          </cell>
          <cell r="E2647" t="str">
            <v>A7TA</v>
          </cell>
          <cell r="F2647">
            <v>0.03</v>
          </cell>
          <cell r="G2647">
            <v>0</v>
          </cell>
        </row>
        <row r="2648">
          <cell r="C2648" t="str">
            <v>MISS O MICHAEL</v>
          </cell>
          <cell r="D2648" t="str">
            <v>Teaching Assistant (English &amp; American)</v>
          </cell>
          <cell r="E2648" t="str">
            <v>A7TA</v>
          </cell>
          <cell r="F2648">
            <v>0.03</v>
          </cell>
          <cell r="G2648">
            <v>0</v>
          </cell>
        </row>
        <row r="2649">
          <cell r="C2649" t="str">
            <v>MR RP O' CALLAGHAN</v>
          </cell>
          <cell r="D2649" t="str">
            <v>TEACHING ASSISTANT (POLITICS)</v>
          </cell>
          <cell r="E2649" t="str">
            <v>A7TA</v>
          </cell>
          <cell r="F2649">
            <v>0.05</v>
          </cell>
          <cell r="G2649">
            <v>0</v>
          </cell>
        </row>
        <row r="2650">
          <cell r="C2650" t="str">
            <v>MRS R KHATOON</v>
          </cell>
          <cell r="D2650" t="str">
            <v>TEACHING ASSISTANT (ECONOMICS)</v>
          </cell>
          <cell r="E2650" t="str">
            <v>A7TA</v>
          </cell>
          <cell r="F2650">
            <v>0.04</v>
          </cell>
          <cell r="G2650">
            <v>0</v>
          </cell>
        </row>
        <row r="2651">
          <cell r="C2651" t="str">
            <v>MR WN LARIK</v>
          </cell>
          <cell r="D2651" t="str">
            <v>Seminar Leader (Accounting &amp; Finance)</v>
          </cell>
          <cell r="E2651" t="str">
            <v>A7TA</v>
          </cell>
          <cell r="F2651">
            <v>0.04</v>
          </cell>
          <cell r="G2651">
            <v>0</v>
          </cell>
        </row>
        <row r="2652">
          <cell r="C2652" t="str">
            <v>MR JH AHMAD</v>
          </cell>
          <cell r="D2652" t="str">
            <v>TEACHING ASSISTANT (POLITICS)</v>
          </cell>
          <cell r="E2652" t="str">
            <v>A7TA</v>
          </cell>
          <cell r="F2652">
            <v>0</v>
          </cell>
          <cell r="G2652">
            <v>0</v>
          </cell>
        </row>
        <row r="2653">
          <cell r="C2653" t="str">
            <v>MS D HOFFMANN</v>
          </cell>
          <cell r="D2653" t="str">
            <v>Teaching Assistant (LEL)</v>
          </cell>
          <cell r="E2653" t="str">
            <v>A7TA</v>
          </cell>
          <cell r="F2653">
            <v>0.08</v>
          </cell>
          <cell r="G2653">
            <v>0</v>
          </cell>
        </row>
        <row r="2654">
          <cell r="C2654" t="str">
            <v>MS K WOOD</v>
          </cell>
          <cell r="D2654" t="str">
            <v>Humanities Skills Training Team GTA</v>
          </cell>
          <cell r="E2654" t="str">
            <v>A7TA</v>
          </cell>
          <cell r="F2654">
            <v>0.02</v>
          </cell>
          <cell r="G2654">
            <v>0</v>
          </cell>
        </row>
        <row r="2655">
          <cell r="C2655" t="str">
            <v>DR R KISLOV</v>
          </cell>
          <cell r="D2655" t="str">
            <v>Seminar Leader (Strategy)</v>
          </cell>
          <cell r="E2655" t="str">
            <v>A7TA</v>
          </cell>
          <cell r="F2655">
            <v>0.03</v>
          </cell>
          <cell r="G2655">
            <v>0</v>
          </cell>
        </row>
        <row r="2656">
          <cell r="C2656" t="str">
            <v>MR GM DOWNING</v>
          </cell>
          <cell r="D2656" t="str">
            <v>TEACHING ASSISTANT (ECONOMICS)</v>
          </cell>
          <cell r="E2656" t="str">
            <v>A7TA</v>
          </cell>
          <cell r="F2656">
            <v>0.1</v>
          </cell>
          <cell r="G2656">
            <v>0</v>
          </cell>
        </row>
        <row r="2657">
          <cell r="C2657" t="str">
            <v>MISS CC SPAULDING</v>
          </cell>
          <cell r="D2657" t="str">
            <v>Teaching Assistant (English &amp; American)</v>
          </cell>
          <cell r="E2657" t="str">
            <v>A7TA</v>
          </cell>
          <cell r="F2657">
            <v>0.02</v>
          </cell>
          <cell r="G2657">
            <v>0</v>
          </cell>
        </row>
        <row r="2658">
          <cell r="C2658" t="str">
            <v>MISS RJ SIMPSON</v>
          </cell>
          <cell r="D2658" t="str">
            <v>TEACHING ASSISTANT (PHILOSOPHY)</v>
          </cell>
          <cell r="E2658" t="str">
            <v>A7TA</v>
          </cell>
          <cell r="F2658">
            <v>0.03</v>
          </cell>
          <cell r="G2658">
            <v>0</v>
          </cell>
        </row>
        <row r="2659">
          <cell r="C2659" t="str">
            <v>DR L NIGRI</v>
          </cell>
          <cell r="D2659" t="str">
            <v>Teaching Assistant (English &amp; American)</v>
          </cell>
          <cell r="E2659" t="str">
            <v>A7TA</v>
          </cell>
          <cell r="F2659">
            <v>0.06</v>
          </cell>
          <cell r="G2659">
            <v>0</v>
          </cell>
        </row>
        <row r="2660">
          <cell r="C2660" t="str">
            <v>MISS EM LOWE</v>
          </cell>
          <cell r="D2660" t="str">
            <v>EXTERNAL TUTOR PLANNING</v>
          </cell>
          <cell r="E2660" t="str">
            <v>A7TA</v>
          </cell>
          <cell r="F2660">
            <v>0.02</v>
          </cell>
          <cell r="G2660">
            <v>0</v>
          </cell>
        </row>
        <row r="2661">
          <cell r="C2661" t="str">
            <v>MS AC NEWMAN</v>
          </cell>
          <cell r="D2661" t="str">
            <v>Teaching Assistant (Drama)</v>
          </cell>
          <cell r="E2661" t="str">
            <v>A7TA</v>
          </cell>
          <cell r="F2661">
            <v>7.0000000000000007E-2</v>
          </cell>
          <cell r="G2661">
            <v>0</v>
          </cell>
        </row>
        <row r="2662">
          <cell r="C2662" t="str">
            <v>MISS MP RANA</v>
          </cell>
          <cell r="D2662" t="str">
            <v>TEACHING ASSISTANT (ECONOMICS)</v>
          </cell>
          <cell r="E2662" t="str">
            <v>A7TA</v>
          </cell>
          <cell r="F2662">
            <v>0.04</v>
          </cell>
          <cell r="G2662">
            <v>0</v>
          </cell>
        </row>
        <row r="2663">
          <cell r="C2663" t="str">
            <v>MR MM RAHMAN</v>
          </cell>
          <cell r="D2663" t="str">
            <v>TEACHING ASSISTANT (ECONOMICS)</v>
          </cell>
          <cell r="E2663" t="str">
            <v>A7TA</v>
          </cell>
          <cell r="F2663">
            <v>0.06</v>
          </cell>
          <cell r="G2663">
            <v>0</v>
          </cell>
        </row>
        <row r="2664">
          <cell r="C2664" t="str">
            <v>MISS S MIRIK</v>
          </cell>
          <cell r="D2664" t="str">
            <v>Teaching Assistant (Religion &amp; Theology)</v>
          </cell>
          <cell r="E2664" t="str">
            <v>A7TA</v>
          </cell>
          <cell r="F2664">
            <v>0.01</v>
          </cell>
          <cell r="G2664">
            <v>0</v>
          </cell>
        </row>
        <row r="2665">
          <cell r="C2665" t="str">
            <v>MRS RP NEIMAN</v>
          </cell>
          <cell r="D2665" t="str">
            <v>Teaching Assistant (English &amp; American)</v>
          </cell>
          <cell r="E2665" t="str">
            <v>A7TA</v>
          </cell>
          <cell r="F2665">
            <v>0.03</v>
          </cell>
          <cell r="G2665">
            <v>0</v>
          </cell>
        </row>
        <row r="2666">
          <cell r="C2666" t="str">
            <v>MR DJ WELCH</v>
          </cell>
          <cell r="D2666" t="str">
            <v>TEACHING ASSISTANT (SOCIOLOGY)</v>
          </cell>
          <cell r="E2666" t="str">
            <v>A7TA</v>
          </cell>
          <cell r="F2666">
            <v>0.04</v>
          </cell>
          <cell r="G2666">
            <v>0</v>
          </cell>
        </row>
        <row r="2667">
          <cell r="C2667" t="str">
            <v>MR UF GROSCHEL</v>
          </cell>
          <cell r="D2667" t="str">
            <v>Teaching Assistant (Drama)</v>
          </cell>
          <cell r="E2667" t="str">
            <v>A7TA</v>
          </cell>
          <cell r="F2667">
            <v>0</v>
          </cell>
          <cell r="G2667">
            <v>0</v>
          </cell>
        </row>
        <row r="2668">
          <cell r="C2668" t="str">
            <v>MR G RANERI</v>
          </cell>
          <cell r="D2668" t="str">
            <v>Teaching Assistant (AH &amp; VS)</v>
          </cell>
          <cell r="E2668" t="str">
            <v>A7TA</v>
          </cell>
          <cell r="F2668">
            <v>0.03</v>
          </cell>
          <cell r="G2668">
            <v>0</v>
          </cell>
        </row>
        <row r="2669">
          <cell r="C2669" t="str">
            <v>MISS L DENDLER</v>
          </cell>
          <cell r="D2669" t="str">
            <v>Seminar Leader (Strategy)</v>
          </cell>
          <cell r="E2669" t="str">
            <v>A7TA</v>
          </cell>
          <cell r="F2669">
            <v>0.15</v>
          </cell>
          <cell r="G2669">
            <v>0</v>
          </cell>
        </row>
        <row r="2670">
          <cell r="C2670" t="str">
            <v>MR D TISCHER</v>
          </cell>
          <cell r="D2670" t="str">
            <v>SEMINAR LEADER (PMO)</v>
          </cell>
          <cell r="E2670" t="str">
            <v>A7TA</v>
          </cell>
          <cell r="F2670">
            <v>0.05</v>
          </cell>
          <cell r="G2670">
            <v>0</v>
          </cell>
        </row>
        <row r="2671">
          <cell r="C2671" t="str">
            <v>MRS E GADALLA</v>
          </cell>
          <cell r="D2671" t="str">
            <v>Seminar Leader (MOMS)</v>
          </cell>
          <cell r="E2671" t="str">
            <v>A7TA</v>
          </cell>
          <cell r="F2671">
            <v>0.02</v>
          </cell>
          <cell r="G2671">
            <v>0</v>
          </cell>
        </row>
        <row r="2672">
          <cell r="C2672" t="str">
            <v>MR TJ CORPS</v>
          </cell>
          <cell r="D2672" t="str">
            <v>Teaching Assistant (English &amp; American)</v>
          </cell>
          <cell r="E2672" t="str">
            <v>A7TA</v>
          </cell>
          <cell r="F2672">
            <v>0.06</v>
          </cell>
          <cell r="G2672">
            <v>0</v>
          </cell>
        </row>
        <row r="2673">
          <cell r="C2673" t="str">
            <v>MISS C HUSTON</v>
          </cell>
          <cell r="D2673" t="str">
            <v>Teaching Assistant (AHVC)</v>
          </cell>
          <cell r="E2673" t="str">
            <v>A7TA</v>
          </cell>
          <cell r="F2673">
            <v>0.03</v>
          </cell>
          <cell r="G2673">
            <v>0</v>
          </cell>
        </row>
        <row r="2674">
          <cell r="C2674" t="str">
            <v>MR BG KELLY</v>
          </cell>
          <cell r="D2674" t="str">
            <v>TEACHING ASSISTANT (CCSR)</v>
          </cell>
          <cell r="E2674" t="str">
            <v>A7TA</v>
          </cell>
          <cell r="F2674">
            <v>0.01</v>
          </cell>
          <cell r="G2674">
            <v>0</v>
          </cell>
        </row>
        <row r="2675">
          <cell r="C2675" t="str">
            <v>MR C ZENG</v>
          </cell>
          <cell r="D2675" t="str">
            <v>Seminar Leader (Accounting &amp; Finance)</v>
          </cell>
          <cell r="E2675" t="str">
            <v>A7TA</v>
          </cell>
          <cell r="F2675">
            <v>0.09</v>
          </cell>
          <cell r="G2675">
            <v>0</v>
          </cell>
        </row>
        <row r="2676">
          <cell r="C2676" t="str">
            <v>MR PK O'SHEA</v>
          </cell>
          <cell r="D2676" t="str">
            <v>Teaching Assistant (SPLAS)</v>
          </cell>
          <cell r="E2676" t="str">
            <v>A7TA</v>
          </cell>
          <cell r="F2676">
            <v>7.0000000000000007E-2</v>
          </cell>
          <cell r="G2676">
            <v>0</v>
          </cell>
        </row>
        <row r="2677">
          <cell r="C2677" t="str">
            <v>MR MME ALHILOU</v>
          </cell>
          <cell r="D2677" t="str">
            <v>SEMINAR LEADER (PMO)</v>
          </cell>
          <cell r="E2677" t="str">
            <v>A7TA</v>
          </cell>
          <cell r="F2677">
            <v>0.09</v>
          </cell>
          <cell r="G2677">
            <v>0</v>
          </cell>
        </row>
        <row r="2678">
          <cell r="C2678" t="str">
            <v>MISS C CEYLAN</v>
          </cell>
          <cell r="D2678" t="str">
            <v>SEMINAR LEADER (PMO)</v>
          </cell>
          <cell r="E2678" t="str">
            <v>A7TA</v>
          </cell>
          <cell r="F2678">
            <v>0.01</v>
          </cell>
          <cell r="G2678">
            <v>0</v>
          </cell>
        </row>
        <row r="2679">
          <cell r="C2679" t="str">
            <v>MR MC ZIEGAN</v>
          </cell>
          <cell r="D2679" t="str">
            <v>Seminar Leader (Accounting &amp; Finance)</v>
          </cell>
          <cell r="E2679" t="str">
            <v>A7TA</v>
          </cell>
          <cell r="F2679">
            <v>0.02</v>
          </cell>
          <cell r="G2679">
            <v>0</v>
          </cell>
        </row>
        <row r="2680">
          <cell r="C2680" t="str">
            <v>MR DK HARTLEY</v>
          </cell>
          <cell r="D2680" t="str">
            <v>External Tutor (Planning)</v>
          </cell>
          <cell r="E2680" t="str">
            <v>A7TA</v>
          </cell>
          <cell r="F2680">
            <v>0.06</v>
          </cell>
          <cell r="G2680">
            <v>0</v>
          </cell>
        </row>
        <row r="2681">
          <cell r="C2681" t="str">
            <v>MRS SC THORNTON</v>
          </cell>
          <cell r="D2681" t="str">
            <v>Seminar Leader (MOMS)</v>
          </cell>
          <cell r="E2681" t="str">
            <v>A7TA</v>
          </cell>
          <cell r="F2681">
            <v>0.03</v>
          </cell>
          <cell r="G2681">
            <v>0</v>
          </cell>
        </row>
        <row r="2682">
          <cell r="C2682" t="str">
            <v>MR P SUREEYATANAPAS</v>
          </cell>
          <cell r="D2682" t="str">
            <v>Seminar Leader (Strategy)</v>
          </cell>
          <cell r="E2682" t="str">
            <v>A7TA</v>
          </cell>
          <cell r="F2682">
            <v>0.09</v>
          </cell>
          <cell r="G2682">
            <v>0</v>
          </cell>
        </row>
        <row r="2683">
          <cell r="C2683" t="str">
            <v>MR JE SANHUEZA GONZALEZ</v>
          </cell>
          <cell r="D2683" t="str">
            <v>Seminar Leader (Accounting &amp; Finance)</v>
          </cell>
          <cell r="E2683" t="str">
            <v>A7TA</v>
          </cell>
          <cell r="F2683">
            <v>0.01</v>
          </cell>
          <cell r="G2683">
            <v>0</v>
          </cell>
        </row>
        <row r="2684">
          <cell r="C2684" t="str">
            <v>MISS SN DUENSING</v>
          </cell>
          <cell r="D2684" t="str">
            <v>Teaching Assistant (Archaeology)</v>
          </cell>
          <cell r="E2684" t="str">
            <v>A7TA</v>
          </cell>
          <cell r="F2684">
            <v>0.01</v>
          </cell>
          <cell r="G2684">
            <v>0</v>
          </cell>
        </row>
        <row r="2685">
          <cell r="C2685" t="str">
            <v>MISS KM WERNER</v>
          </cell>
          <cell r="D2685" t="str">
            <v>TEACHING ASSISTANT (ECONOMICS)</v>
          </cell>
          <cell r="E2685" t="str">
            <v>A7TA</v>
          </cell>
          <cell r="F2685">
            <v>0.06</v>
          </cell>
          <cell r="G2685">
            <v>0</v>
          </cell>
        </row>
        <row r="2686">
          <cell r="C2686" t="str">
            <v>MR PMT CLINTON</v>
          </cell>
          <cell r="D2686" t="str">
            <v>Teaching Assistant (AH &amp; VS)</v>
          </cell>
          <cell r="E2686" t="str">
            <v>A7TA</v>
          </cell>
          <cell r="F2686">
            <v>0.03</v>
          </cell>
          <cell r="G2686">
            <v>0</v>
          </cell>
        </row>
        <row r="2687">
          <cell r="C2687" t="str">
            <v>MRS J PETAIBANLUE</v>
          </cell>
          <cell r="D2687" t="str">
            <v>Seminar Leader (Accounting &amp; Finance)</v>
          </cell>
          <cell r="E2687" t="str">
            <v>A7TA</v>
          </cell>
          <cell r="F2687">
            <v>0.08</v>
          </cell>
          <cell r="G2687">
            <v>0</v>
          </cell>
        </row>
        <row r="2688">
          <cell r="C2688" t="str">
            <v>MR YW LEE</v>
          </cell>
          <cell r="D2688" t="str">
            <v>Seminar Leader (Accounting &amp; Finance)</v>
          </cell>
          <cell r="E2688" t="str">
            <v>A7TA</v>
          </cell>
          <cell r="F2688">
            <v>0.06</v>
          </cell>
          <cell r="G2688">
            <v>0</v>
          </cell>
        </row>
        <row r="2689">
          <cell r="C2689" t="str">
            <v>MR D MIANO</v>
          </cell>
          <cell r="D2689" t="str">
            <v>Teaching Assistant (Classics)</v>
          </cell>
          <cell r="E2689" t="str">
            <v>A7TA</v>
          </cell>
          <cell r="F2689">
            <v>0.01</v>
          </cell>
          <cell r="G2689">
            <v>0</v>
          </cell>
        </row>
        <row r="2690">
          <cell r="C2690" t="str">
            <v>MR FI APONTE-GONZALEZ</v>
          </cell>
          <cell r="D2690" t="str">
            <v>External Tutor (IDPM)</v>
          </cell>
          <cell r="E2690" t="str">
            <v>A7TA</v>
          </cell>
          <cell r="F2690">
            <v>0.08</v>
          </cell>
          <cell r="G2690">
            <v>0</v>
          </cell>
        </row>
        <row r="2691">
          <cell r="C2691" t="str">
            <v>MS H WEI</v>
          </cell>
          <cell r="D2691" t="str">
            <v>SEMINAR LEADER (PMO)</v>
          </cell>
          <cell r="E2691" t="str">
            <v>A7TA</v>
          </cell>
          <cell r="F2691">
            <v>0.05</v>
          </cell>
          <cell r="G2691">
            <v>0</v>
          </cell>
        </row>
        <row r="2692">
          <cell r="C2692" t="str">
            <v>MR CEM FERREIRA</v>
          </cell>
          <cell r="D2692" t="str">
            <v>Seminar Leader (Strategy)</v>
          </cell>
          <cell r="E2692" t="str">
            <v>A7TA</v>
          </cell>
          <cell r="F2692">
            <v>0.02</v>
          </cell>
          <cell r="G2692">
            <v>0</v>
          </cell>
        </row>
        <row r="2693">
          <cell r="C2693" t="str">
            <v>MR CJ AMAECHI</v>
          </cell>
          <cell r="D2693" t="str">
            <v>TEACHING ASSISTANT (LAW)</v>
          </cell>
          <cell r="E2693" t="str">
            <v>A7TA</v>
          </cell>
          <cell r="F2693">
            <v>0.09</v>
          </cell>
          <cell r="G2693">
            <v>0</v>
          </cell>
        </row>
        <row r="2694">
          <cell r="C2694" t="str">
            <v>MR O OMIDVAR TEHRANI</v>
          </cell>
          <cell r="D2694" t="str">
            <v>Seminar Leader (Strategy)</v>
          </cell>
          <cell r="E2694" t="str">
            <v>A7TA</v>
          </cell>
          <cell r="F2694">
            <v>0.01</v>
          </cell>
          <cell r="G2694">
            <v>0</v>
          </cell>
        </row>
        <row r="2695">
          <cell r="C2695" t="str">
            <v>MS B JUNGE</v>
          </cell>
          <cell r="D2695" t="str">
            <v>Teaching Assistant (LEL)</v>
          </cell>
          <cell r="E2695" t="str">
            <v>A7TA</v>
          </cell>
          <cell r="F2695">
            <v>0.14000000000000001</v>
          </cell>
          <cell r="G2695">
            <v>0</v>
          </cell>
        </row>
        <row r="2696">
          <cell r="C2696" t="str">
            <v>MS P STRYCHARCZUK</v>
          </cell>
          <cell r="D2696" t="str">
            <v>Teaching Assistant (LEL)</v>
          </cell>
          <cell r="E2696" t="str">
            <v>A7TA</v>
          </cell>
          <cell r="F2696">
            <v>0.06</v>
          </cell>
          <cell r="G2696">
            <v>0</v>
          </cell>
        </row>
        <row r="2697">
          <cell r="C2697" t="str">
            <v>MRS SL KINNEAR</v>
          </cell>
          <cell r="D2697" t="str">
            <v>Teaching Assistant (English &amp; American)</v>
          </cell>
          <cell r="E2697" t="str">
            <v>A7TA</v>
          </cell>
          <cell r="F2697">
            <v>0.1</v>
          </cell>
          <cell r="G2697">
            <v>0</v>
          </cell>
        </row>
        <row r="2698">
          <cell r="C2698" t="str">
            <v>MRS WL SMITH</v>
          </cell>
          <cell r="D2698" t="str">
            <v>Teaching Assistant (AH &amp; VS)</v>
          </cell>
          <cell r="E2698" t="str">
            <v>A7TA</v>
          </cell>
          <cell r="F2698">
            <v>0.09</v>
          </cell>
          <cell r="G2698">
            <v>0</v>
          </cell>
        </row>
        <row r="2699">
          <cell r="C2699" t="str">
            <v>MISS K FENNELLY</v>
          </cell>
          <cell r="D2699" t="str">
            <v>Teaching Assistant (Archaeology)</v>
          </cell>
          <cell r="E2699" t="str">
            <v>A7TA</v>
          </cell>
          <cell r="F2699">
            <v>0</v>
          </cell>
          <cell r="G2699">
            <v>0</v>
          </cell>
        </row>
        <row r="2700">
          <cell r="C2700" t="str">
            <v>MR C POPP</v>
          </cell>
          <cell r="D2700" t="str">
            <v>Teaching Assistant (Music)</v>
          </cell>
          <cell r="E2700" t="str">
            <v>A7TA</v>
          </cell>
          <cell r="F2700">
            <v>0</v>
          </cell>
          <cell r="G2700">
            <v>0</v>
          </cell>
        </row>
        <row r="2701">
          <cell r="C2701" t="str">
            <v>MISS KH GUINNESS</v>
          </cell>
          <cell r="D2701" t="str">
            <v>Teaching Assistant (AH &amp; VS)</v>
          </cell>
          <cell r="E2701" t="str">
            <v>A7TA</v>
          </cell>
          <cell r="F2701">
            <v>0.03</v>
          </cell>
          <cell r="G2701">
            <v>0</v>
          </cell>
        </row>
        <row r="2702">
          <cell r="C2702" t="str">
            <v>MR EA KLOCHIKHIN</v>
          </cell>
          <cell r="D2702" t="str">
            <v>Seminar Leader (Strategy)</v>
          </cell>
          <cell r="E2702" t="str">
            <v>A7TA</v>
          </cell>
          <cell r="F2702">
            <v>0.06</v>
          </cell>
          <cell r="G2702">
            <v>0</v>
          </cell>
        </row>
        <row r="2703">
          <cell r="C2703" t="str">
            <v>MR L KNUTH</v>
          </cell>
          <cell r="D2703" t="str">
            <v>TEACHING ASSISTANT (ECONOMICS)</v>
          </cell>
          <cell r="E2703" t="str">
            <v>A7TA</v>
          </cell>
          <cell r="F2703">
            <v>0.04</v>
          </cell>
          <cell r="G2703">
            <v>0</v>
          </cell>
        </row>
        <row r="2704">
          <cell r="C2704" t="str">
            <v>MR MSS DE OLIVEIRA</v>
          </cell>
          <cell r="D2704" t="str">
            <v>LEAP Language Tutor</v>
          </cell>
          <cell r="E2704" t="str">
            <v>A7TA</v>
          </cell>
          <cell r="F2704">
            <v>0.02</v>
          </cell>
          <cell r="G2704">
            <v>0</v>
          </cell>
        </row>
        <row r="2705">
          <cell r="C2705" t="str">
            <v>MRS I KARADEMIR HAZIR</v>
          </cell>
          <cell r="D2705" t="str">
            <v>TEACHING ASSISTANT (SOCIOLOGY)</v>
          </cell>
          <cell r="E2705" t="str">
            <v>A7TA</v>
          </cell>
          <cell r="F2705">
            <v>0.14000000000000001</v>
          </cell>
          <cell r="G2705">
            <v>0</v>
          </cell>
        </row>
        <row r="2706">
          <cell r="C2706" t="str">
            <v>MR B ROSA</v>
          </cell>
          <cell r="D2706" t="str">
            <v>External Tutor (Geography)</v>
          </cell>
          <cell r="E2706" t="str">
            <v>A7TA</v>
          </cell>
          <cell r="F2706">
            <v>0.13</v>
          </cell>
          <cell r="G2706">
            <v>0</v>
          </cell>
        </row>
        <row r="2707">
          <cell r="C2707" t="str">
            <v>MR B ALPASLAN</v>
          </cell>
          <cell r="D2707" t="str">
            <v>TEACHING ASSISTANT (ECONOMICS)</v>
          </cell>
          <cell r="E2707" t="str">
            <v>A7TA</v>
          </cell>
          <cell r="F2707">
            <v>0.06</v>
          </cell>
          <cell r="G2707">
            <v>0</v>
          </cell>
        </row>
        <row r="2708">
          <cell r="C2708" t="str">
            <v>MS AE HILL</v>
          </cell>
          <cell r="D2708" t="str">
            <v>TEACHING ASSISTANT (PHILOSOPHY)</v>
          </cell>
          <cell r="E2708" t="str">
            <v>A7TA</v>
          </cell>
          <cell r="F2708">
            <v>0.06</v>
          </cell>
          <cell r="G2708">
            <v>0</v>
          </cell>
        </row>
        <row r="2709">
          <cell r="C2709" t="str">
            <v>MISS H AHSAN</v>
          </cell>
          <cell r="D2709" t="str">
            <v>TEACHING ASSISTANT (ECONOMICS)</v>
          </cell>
          <cell r="E2709" t="str">
            <v>A7TA</v>
          </cell>
          <cell r="F2709">
            <v>0.03</v>
          </cell>
          <cell r="G2709">
            <v>0</v>
          </cell>
        </row>
        <row r="2710">
          <cell r="C2710" t="str">
            <v>DR C BANKS</v>
          </cell>
          <cell r="D2710" t="str">
            <v>Teaching Assistant (Education)</v>
          </cell>
          <cell r="E2710" t="str">
            <v>A7TA</v>
          </cell>
          <cell r="F2710">
            <v>0.19</v>
          </cell>
          <cell r="G2710">
            <v>0</v>
          </cell>
        </row>
        <row r="2711">
          <cell r="C2711" t="str">
            <v>MRS D MARTIN</v>
          </cell>
          <cell r="D2711" t="str">
            <v>Teaching Assistant (Education)</v>
          </cell>
          <cell r="E2711" t="str">
            <v>A7TA</v>
          </cell>
          <cell r="F2711">
            <v>0.1</v>
          </cell>
          <cell r="G2711">
            <v>0</v>
          </cell>
        </row>
        <row r="2712">
          <cell r="C2712" t="str">
            <v>MS SC DOEBLER</v>
          </cell>
          <cell r="D2712" t="str">
            <v>TEACHING ASSISTANT (SOCIOLOGY)</v>
          </cell>
          <cell r="E2712" t="str">
            <v>A7TA</v>
          </cell>
          <cell r="F2712">
            <v>0.02</v>
          </cell>
          <cell r="G2712">
            <v>0</v>
          </cell>
        </row>
        <row r="2713">
          <cell r="C2713" t="str">
            <v>MISS G ALTANSUKH</v>
          </cell>
          <cell r="D2713" t="str">
            <v>TEACHING ASSISTANT (ECONOMICS)</v>
          </cell>
          <cell r="E2713" t="str">
            <v>A7TA</v>
          </cell>
          <cell r="F2713">
            <v>0.08</v>
          </cell>
          <cell r="G2713">
            <v>0</v>
          </cell>
        </row>
        <row r="2714">
          <cell r="C2714" t="str">
            <v>MR JM PINA SANCHEZ</v>
          </cell>
          <cell r="D2714" t="str">
            <v>TEACHING ASSISTANT (CCSR)</v>
          </cell>
          <cell r="E2714" t="str">
            <v>A7TA</v>
          </cell>
          <cell r="F2714">
            <v>0.02</v>
          </cell>
          <cell r="G2714">
            <v>0</v>
          </cell>
        </row>
        <row r="2715">
          <cell r="C2715" t="str">
            <v>MS G ADAMS</v>
          </cell>
          <cell r="D2715" t="str">
            <v>Teaching Assistant (Drama)</v>
          </cell>
          <cell r="E2715" t="str">
            <v>A7TA</v>
          </cell>
          <cell r="F2715">
            <v>0</v>
          </cell>
          <cell r="G2715">
            <v>0</v>
          </cell>
        </row>
        <row r="2716">
          <cell r="C2716" t="str">
            <v>MR DJ STINE</v>
          </cell>
          <cell r="D2716" t="str">
            <v>Teaching Assistant (AH &amp; VS)</v>
          </cell>
          <cell r="E2716" t="str">
            <v>A7TA</v>
          </cell>
          <cell r="F2716">
            <v>7.0000000000000007E-2</v>
          </cell>
          <cell r="G2716">
            <v>0</v>
          </cell>
        </row>
        <row r="2717">
          <cell r="C2717" t="str">
            <v>MRS RA LEWIS</v>
          </cell>
          <cell r="D2717" t="str">
            <v>Seminar Leader (Strategy)</v>
          </cell>
          <cell r="E2717" t="str">
            <v>A7TA</v>
          </cell>
          <cell r="F2717">
            <v>0.01</v>
          </cell>
          <cell r="G2717">
            <v>0</v>
          </cell>
        </row>
        <row r="2718">
          <cell r="C2718" t="str">
            <v>MR YK LEW</v>
          </cell>
          <cell r="D2718" t="str">
            <v>SEMINAR LEADER (PMO)</v>
          </cell>
          <cell r="E2718" t="str">
            <v>A7TA</v>
          </cell>
          <cell r="F2718">
            <v>0.02</v>
          </cell>
          <cell r="G2718">
            <v>0</v>
          </cell>
        </row>
        <row r="2719">
          <cell r="C2719" t="str">
            <v>MS I GHEORGHE</v>
          </cell>
          <cell r="D2719" t="str">
            <v>SEMINAR LEADER (PMO)</v>
          </cell>
          <cell r="E2719" t="str">
            <v>A7TA</v>
          </cell>
          <cell r="F2719">
            <v>0.08</v>
          </cell>
          <cell r="G2719">
            <v>0</v>
          </cell>
        </row>
        <row r="2720">
          <cell r="C2720" t="str">
            <v>MR SB CHUNG</v>
          </cell>
          <cell r="D2720" t="str">
            <v>Seminar Leader (MOMS)</v>
          </cell>
          <cell r="E2720" t="str">
            <v>A7TA</v>
          </cell>
          <cell r="F2720">
            <v>0.09</v>
          </cell>
          <cell r="G2720">
            <v>0</v>
          </cell>
        </row>
        <row r="2721">
          <cell r="C2721" t="str">
            <v>MR MRA MOHAMAD</v>
          </cell>
          <cell r="D2721" t="str">
            <v>Seminar Leader (Accounting &amp; Finance)</v>
          </cell>
          <cell r="E2721" t="str">
            <v>A7TA</v>
          </cell>
          <cell r="F2721">
            <v>7.0000000000000007E-2</v>
          </cell>
          <cell r="G2721">
            <v>0</v>
          </cell>
        </row>
        <row r="2722">
          <cell r="C2722" t="str">
            <v>MR AJ PARKINSON</v>
          </cell>
          <cell r="D2722" t="str">
            <v>TEACHING ASSISTANT (SOCIAL ANTHROPOLOGY)</v>
          </cell>
          <cell r="E2722" t="str">
            <v>A7TA</v>
          </cell>
          <cell r="F2722">
            <v>0.03</v>
          </cell>
          <cell r="G2722">
            <v>0</v>
          </cell>
        </row>
        <row r="2723">
          <cell r="C2723" t="str">
            <v>MS G SIRIGU</v>
          </cell>
          <cell r="D2723" t="str">
            <v>TEACHING ASSISTANT (POLITICS)</v>
          </cell>
          <cell r="E2723" t="str">
            <v>A7TA</v>
          </cell>
          <cell r="F2723">
            <v>0.06</v>
          </cell>
          <cell r="G2723">
            <v>0</v>
          </cell>
        </row>
        <row r="2724">
          <cell r="C2724" t="str">
            <v>MR JC CORKE-WEBSTER</v>
          </cell>
          <cell r="D2724" t="str">
            <v>Teaching Assistant (Classics)</v>
          </cell>
          <cell r="E2724" t="str">
            <v>A7TA</v>
          </cell>
          <cell r="F2724">
            <v>0.03</v>
          </cell>
          <cell r="G2724">
            <v>0</v>
          </cell>
        </row>
        <row r="2725">
          <cell r="C2725" t="str">
            <v>MISS NR VON BENZON</v>
          </cell>
          <cell r="D2725" t="str">
            <v>EXTERNAL TUTOR - SED</v>
          </cell>
          <cell r="E2725" t="str">
            <v>A7TA</v>
          </cell>
          <cell r="F2725">
            <v>0.06</v>
          </cell>
          <cell r="G2725">
            <v>0</v>
          </cell>
        </row>
        <row r="2726">
          <cell r="C2726" t="str">
            <v>MR M JASBI</v>
          </cell>
          <cell r="D2726" t="str">
            <v>Teaching Assistant (LEL)</v>
          </cell>
          <cell r="E2726" t="str">
            <v>A7TA</v>
          </cell>
          <cell r="F2726">
            <v>0.11</v>
          </cell>
          <cell r="G2726">
            <v>0</v>
          </cell>
        </row>
        <row r="2727">
          <cell r="C2727" t="str">
            <v>MR BP WILCOCK</v>
          </cell>
          <cell r="D2727" t="str">
            <v>Teaching Assistant (History)</v>
          </cell>
          <cell r="E2727" t="str">
            <v>A7TA</v>
          </cell>
          <cell r="F2727">
            <v>0.06</v>
          </cell>
          <cell r="G2727">
            <v>0</v>
          </cell>
        </row>
        <row r="2728">
          <cell r="C2728" t="str">
            <v>MISS K PRISMANTAITE</v>
          </cell>
          <cell r="D2728" t="str">
            <v>TEACHING ASSISTANT (POLITICS)</v>
          </cell>
          <cell r="E2728" t="str">
            <v>A7TA</v>
          </cell>
          <cell r="F2728">
            <v>0.04</v>
          </cell>
          <cell r="G2728">
            <v>0</v>
          </cell>
        </row>
        <row r="2729">
          <cell r="C2729" t="str">
            <v>MS CI LORD</v>
          </cell>
          <cell r="D2729" t="str">
            <v>Teaching Assistant (Archaeology)</v>
          </cell>
          <cell r="E2729" t="str">
            <v>A7TA</v>
          </cell>
          <cell r="F2729">
            <v>0.05</v>
          </cell>
          <cell r="G2729">
            <v>0</v>
          </cell>
        </row>
        <row r="2730">
          <cell r="C2730" t="str">
            <v>MS F LEBRUN</v>
          </cell>
          <cell r="D2730" t="str">
            <v>Teaching Assistant (English &amp; American)</v>
          </cell>
          <cell r="E2730" t="str">
            <v>A7TA</v>
          </cell>
          <cell r="F2730">
            <v>0.11</v>
          </cell>
          <cell r="G2730">
            <v>0</v>
          </cell>
        </row>
        <row r="2731">
          <cell r="C2731" t="str">
            <v>MS V BARNSLEY</v>
          </cell>
          <cell r="D2731" t="str">
            <v>Teaching Assistant (English &amp; American)</v>
          </cell>
          <cell r="E2731" t="str">
            <v>A7TA</v>
          </cell>
          <cell r="F2731">
            <v>0.09</v>
          </cell>
          <cell r="G2731">
            <v>0</v>
          </cell>
        </row>
        <row r="2732">
          <cell r="C2732" t="str">
            <v>MISS SH WHEELDON</v>
          </cell>
          <cell r="D2732" t="str">
            <v>TEACHING ASSISTANT (LAW)</v>
          </cell>
          <cell r="E2732" t="str">
            <v>A7TA</v>
          </cell>
          <cell r="F2732">
            <v>0.06</v>
          </cell>
          <cell r="G2732">
            <v>0</v>
          </cell>
        </row>
        <row r="2733">
          <cell r="C2733" t="str">
            <v>MS M O'BRIEN</v>
          </cell>
          <cell r="D2733" t="str">
            <v>TEACHING ASSISTANT (PHILOSOPHY)</v>
          </cell>
          <cell r="E2733" t="str">
            <v>A7TA</v>
          </cell>
          <cell r="F2733">
            <v>0.06</v>
          </cell>
          <cell r="G2733">
            <v>0</v>
          </cell>
        </row>
        <row r="2734">
          <cell r="C2734" t="str">
            <v>MISS S VIRMANI</v>
          </cell>
          <cell r="D2734" t="str">
            <v>TEACHING ASSISTANT (ECONOMICS)</v>
          </cell>
          <cell r="E2734" t="str">
            <v>A7TA</v>
          </cell>
          <cell r="F2734">
            <v>7.0000000000000007E-2</v>
          </cell>
          <cell r="G2734">
            <v>0</v>
          </cell>
        </row>
        <row r="2735">
          <cell r="C2735" t="str">
            <v>MR G MARINO</v>
          </cell>
          <cell r="D2735" t="str">
            <v>Teaching Assistant (Archaeology)</v>
          </cell>
          <cell r="E2735" t="str">
            <v>A7TA</v>
          </cell>
          <cell r="F2735">
            <v>0.01</v>
          </cell>
          <cell r="G2735">
            <v>0</v>
          </cell>
        </row>
        <row r="2736">
          <cell r="C2736" t="str">
            <v>MS FM FALERO CUSANO</v>
          </cell>
          <cell r="D2736" t="str">
            <v>Teaching Assistant (History)</v>
          </cell>
          <cell r="E2736" t="str">
            <v>A7TA</v>
          </cell>
          <cell r="F2736">
            <v>0.02</v>
          </cell>
          <cell r="G2736">
            <v>0</v>
          </cell>
        </row>
        <row r="2737">
          <cell r="C2737" t="str">
            <v>MRS V BAKER</v>
          </cell>
          <cell r="D2737" t="str">
            <v>Teaching Assistant (Education)</v>
          </cell>
          <cell r="E2737" t="str">
            <v>A7TA</v>
          </cell>
          <cell r="F2737">
            <v>0.06</v>
          </cell>
          <cell r="G2737">
            <v>0</v>
          </cell>
        </row>
        <row r="2738">
          <cell r="C2738" t="str">
            <v>MS AE FOOS</v>
          </cell>
          <cell r="D2738" t="str">
            <v>Seminar Leader (MOMS)</v>
          </cell>
          <cell r="E2738" t="str">
            <v>A7TA</v>
          </cell>
          <cell r="F2738">
            <v>0.09</v>
          </cell>
          <cell r="G2738">
            <v>0</v>
          </cell>
        </row>
        <row r="2739">
          <cell r="C2739" t="str">
            <v>MR LD FRASER</v>
          </cell>
          <cell r="D2739" t="str">
            <v>Teaching Assistant (Music)</v>
          </cell>
          <cell r="E2739" t="str">
            <v>A7TA</v>
          </cell>
          <cell r="F2739">
            <v>0</v>
          </cell>
          <cell r="G2739">
            <v>0</v>
          </cell>
        </row>
        <row r="2740">
          <cell r="C2740" t="str">
            <v>MS MK MICKE</v>
          </cell>
          <cell r="D2740" t="str">
            <v>Teaching Assistant (German)</v>
          </cell>
          <cell r="E2740" t="str">
            <v>A7TA</v>
          </cell>
          <cell r="F2740">
            <v>0.05</v>
          </cell>
          <cell r="G2740">
            <v>0</v>
          </cell>
        </row>
        <row r="2741">
          <cell r="C2741" t="str">
            <v>MR IA AGUILO</v>
          </cell>
          <cell r="D2741" t="str">
            <v>Teaching Assistant (SPLAS)</v>
          </cell>
          <cell r="E2741" t="str">
            <v>A7TA</v>
          </cell>
          <cell r="F2741">
            <v>0.23</v>
          </cell>
          <cell r="G2741">
            <v>0</v>
          </cell>
        </row>
        <row r="2742">
          <cell r="C2742" t="str">
            <v>MR L FERRARINI</v>
          </cell>
          <cell r="D2742" t="str">
            <v>TEACHING ASSISTANT (SOCIAL ANTHROPOLOGY)</v>
          </cell>
          <cell r="E2742" t="str">
            <v>A7TA</v>
          </cell>
          <cell r="F2742">
            <v>0.05</v>
          </cell>
          <cell r="G2742">
            <v>0</v>
          </cell>
        </row>
        <row r="2743">
          <cell r="C2743" t="str">
            <v>MISS SA O'SULLIVAN</v>
          </cell>
          <cell r="D2743" t="str">
            <v>TEACHING ASSISTANT (SOCIAL ANTHROPOLOGY)</v>
          </cell>
          <cell r="E2743" t="str">
            <v>A7TA</v>
          </cell>
          <cell r="F2743">
            <v>0.04</v>
          </cell>
          <cell r="G2743">
            <v>0</v>
          </cell>
        </row>
        <row r="2744">
          <cell r="C2744" t="str">
            <v>MISS OV SOLOGUB</v>
          </cell>
          <cell r="D2744" t="str">
            <v>Teaching Assistant (Music)</v>
          </cell>
          <cell r="E2744" t="str">
            <v>A7TA</v>
          </cell>
          <cell r="F2744">
            <v>0.01</v>
          </cell>
          <cell r="G2744">
            <v>0</v>
          </cell>
        </row>
        <row r="2745">
          <cell r="C2745" t="str">
            <v>MISS PJ TOMCZAK</v>
          </cell>
          <cell r="D2745" t="str">
            <v>TEACHING ASSISTANT (LAW)</v>
          </cell>
          <cell r="E2745" t="str">
            <v>A7TA</v>
          </cell>
          <cell r="F2745">
            <v>0.03</v>
          </cell>
          <cell r="G2745">
            <v>0</v>
          </cell>
        </row>
        <row r="2746">
          <cell r="C2746" t="str">
            <v>MR A ANGELOPOULOS</v>
          </cell>
          <cell r="D2746" t="str">
            <v>TEACHING ASSISTANT (ECONOMICS)</v>
          </cell>
          <cell r="E2746" t="str">
            <v>A7TA</v>
          </cell>
          <cell r="F2746">
            <v>0.04</v>
          </cell>
          <cell r="G2746">
            <v>0</v>
          </cell>
        </row>
        <row r="2747">
          <cell r="C2747" t="str">
            <v>MRS EJ TEMPLE-MALT</v>
          </cell>
          <cell r="D2747" t="str">
            <v>TEACHING ASSISTANT (SOCIOLOGY)</v>
          </cell>
          <cell r="E2747" t="str">
            <v>A7TA</v>
          </cell>
          <cell r="F2747">
            <v>0</v>
          </cell>
          <cell r="G2747">
            <v>0</v>
          </cell>
        </row>
        <row r="2748">
          <cell r="C2748" t="str">
            <v>MR G PRICE-THOMAS</v>
          </cell>
          <cell r="D2748" t="str">
            <v>TEACHING ASSISTANT (POLITICS)</v>
          </cell>
          <cell r="E2748" t="str">
            <v>A7TA</v>
          </cell>
          <cell r="F2748">
            <v>0.04</v>
          </cell>
          <cell r="G2748">
            <v>0</v>
          </cell>
        </row>
        <row r="2749">
          <cell r="C2749" t="str">
            <v>MISS PD SCALCO</v>
          </cell>
          <cell r="D2749" t="str">
            <v>TEACHING ASSISTANT (SOCIAL ANTHROPOLOGY)</v>
          </cell>
          <cell r="E2749" t="str">
            <v>A7TA</v>
          </cell>
          <cell r="F2749">
            <v>0.03</v>
          </cell>
          <cell r="G2749">
            <v>0</v>
          </cell>
        </row>
        <row r="2750">
          <cell r="C2750" t="str">
            <v>MR JR HORROX</v>
          </cell>
          <cell r="D2750" t="str">
            <v>TEACHING ASSISTANT (POLITICS)</v>
          </cell>
          <cell r="E2750" t="str">
            <v>A7TA</v>
          </cell>
          <cell r="F2750">
            <v>0.04</v>
          </cell>
          <cell r="G2750">
            <v>0</v>
          </cell>
        </row>
        <row r="2751">
          <cell r="C2751" t="str">
            <v>MR J MARTIRE</v>
          </cell>
          <cell r="D2751" t="str">
            <v>TEACHING ASSISTANT (LAW)</v>
          </cell>
          <cell r="E2751" t="str">
            <v>A7TA</v>
          </cell>
          <cell r="F2751">
            <v>7.0000000000000007E-2</v>
          </cell>
          <cell r="G2751">
            <v>0</v>
          </cell>
        </row>
        <row r="2752">
          <cell r="C2752" t="str">
            <v>MS BC MARTIN</v>
          </cell>
          <cell r="D2752" t="str">
            <v>Teaching Assistant (Music)</v>
          </cell>
          <cell r="E2752" t="str">
            <v>A7TA</v>
          </cell>
          <cell r="F2752">
            <v>0</v>
          </cell>
          <cell r="G2752">
            <v>0</v>
          </cell>
        </row>
        <row r="2753">
          <cell r="C2753" t="str">
            <v>MR SJ WAKEMAN</v>
          </cell>
          <cell r="D2753" t="str">
            <v>TEACHING ASSISTANT (LAW)</v>
          </cell>
          <cell r="E2753" t="str">
            <v>A7TA</v>
          </cell>
          <cell r="F2753">
            <v>0.03</v>
          </cell>
          <cell r="G2753">
            <v>0</v>
          </cell>
        </row>
        <row r="2754">
          <cell r="C2754" t="str">
            <v>MS KR BHANOT</v>
          </cell>
          <cell r="D2754" t="str">
            <v>Teaching Assistant (English &amp; American)</v>
          </cell>
          <cell r="E2754" t="str">
            <v>A7TA</v>
          </cell>
          <cell r="F2754">
            <v>0.06</v>
          </cell>
          <cell r="G2754">
            <v>0</v>
          </cell>
        </row>
        <row r="2755">
          <cell r="C2755" t="str">
            <v>MR JH SIERRA GONZALEZ</v>
          </cell>
          <cell r="D2755" t="str">
            <v>Seminar Leader (Strategy)</v>
          </cell>
          <cell r="E2755" t="str">
            <v>A7TA</v>
          </cell>
          <cell r="F2755">
            <v>0.09</v>
          </cell>
          <cell r="G2755">
            <v>0</v>
          </cell>
        </row>
        <row r="2756">
          <cell r="C2756" t="str">
            <v>MR BA FORRESTER</v>
          </cell>
          <cell r="D2756" t="str">
            <v>Teaching Assistant (Education)</v>
          </cell>
          <cell r="E2756" t="str">
            <v>A7TA</v>
          </cell>
          <cell r="F2756">
            <v>0.15</v>
          </cell>
          <cell r="G2756">
            <v>0</v>
          </cell>
        </row>
        <row r="2757">
          <cell r="C2757" t="str">
            <v>MS CD HERVE</v>
          </cell>
          <cell r="D2757" t="str">
            <v>Teaching Assistant (LEL)</v>
          </cell>
          <cell r="E2757" t="str">
            <v>A7TA</v>
          </cell>
          <cell r="F2757">
            <v>0.06</v>
          </cell>
          <cell r="G2757">
            <v>0</v>
          </cell>
        </row>
        <row r="2758">
          <cell r="C2758" t="str">
            <v>MS SS MINHAS</v>
          </cell>
          <cell r="D2758" t="str">
            <v>Seminar Leader (MOMS)</v>
          </cell>
          <cell r="E2758" t="str">
            <v>A7TA</v>
          </cell>
          <cell r="F2758">
            <v>0.18</v>
          </cell>
          <cell r="G2758">
            <v>0</v>
          </cell>
        </row>
        <row r="2759">
          <cell r="C2759" t="str">
            <v>MR PF ANDRZEJEWSKI</v>
          </cell>
          <cell r="D2759" t="str">
            <v>LEAP Language Tutor</v>
          </cell>
          <cell r="E2759" t="str">
            <v>A7TA</v>
          </cell>
          <cell r="F2759">
            <v>0.06</v>
          </cell>
          <cell r="G2759">
            <v>0</v>
          </cell>
        </row>
        <row r="2760">
          <cell r="C2760" t="str">
            <v>MR C PRESCOTT</v>
          </cell>
          <cell r="D2760" t="str">
            <v>TEACHING ASSISTANT (LAW)</v>
          </cell>
          <cell r="E2760" t="str">
            <v>A7TA</v>
          </cell>
          <cell r="F2760">
            <v>0.09</v>
          </cell>
          <cell r="G2760">
            <v>0</v>
          </cell>
        </row>
        <row r="2761">
          <cell r="C2761" t="str">
            <v>MRS C PETTY</v>
          </cell>
          <cell r="D2761" t="str">
            <v>Teaching Assistant (English &amp; American)</v>
          </cell>
          <cell r="E2761" t="str">
            <v>A7TA</v>
          </cell>
          <cell r="F2761">
            <v>0.06</v>
          </cell>
          <cell r="G2761">
            <v>0</v>
          </cell>
        </row>
        <row r="2762">
          <cell r="C2762" t="str">
            <v>MR MV ZHITLUKHIN</v>
          </cell>
          <cell r="D2762" t="str">
            <v>TEACHING ASSISTANT (ECONOMICS)</v>
          </cell>
          <cell r="E2762" t="str">
            <v>A7TA</v>
          </cell>
          <cell r="F2762">
            <v>0.02</v>
          </cell>
          <cell r="G2762">
            <v>0</v>
          </cell>
        </row>
        <row r="2763">
          <cell r="C2763" t="str">
            <v>MISS SAM ABDULELAH</v>
          </cell>
          <cell r="D2763" t="str">
            <v>LEAP Language Tutor</v>
          </cell>
          <cell r="E2763" t="str">
            <v>A7TA</v>
          </cell>
          <cell r="F2763">
            <v>0.09</v>
          </cell>
          <cell r="G2763">
            <v>0</v>
          </cell>
        </row>
        <row r="2764">
          <cell r="C2764" t="str">
            <v>MR SA DURKIN</v>
          </cell>
          <cell r="D2764" t="str">
            <v>Teaching Assistant (SPLAS)</v>
          </cell>
          <cell r="E2764" t="str">
            <v>A7TA</v>
          </cell>
          <cell r="F2764">
            <v>0.05</v>
          </cell>
          <cell r="G2764">
            <v>0</v>
          </cell>
        </row>
        <row r="2765">
          <cell r="C2765" t="str">
            <v>MS D PILI</v>
          </cell>
          <cell r="D2765" t="str">
            <v>Teaching Assistant (Italian)</v>
          </cell>
          <cell r="E2765" t="str">
            <v>A7TA</v>
          </cell>
          <cell r="F2765">
            <v>0.08</v>
          </cell>
          <cell r="G2765">
            <v>0</v>
          </cell>
        </row>
        <row r="2766">
          <cell r="C2766" t="str">
            <v>MS GC THOMAS</v>
          </cell>
          <cell r="D2766" t="str">
            <v>TEACHING ASSISTANT (SOCIAL ANTHROPOLOGY)</v>
          </cell>
          <cell r="E2766" t="str">
            <v>A7TA</v>
          </cell>
          <cell r="F2766">
            <v>0.04</v>
          </cell>
          <cell r="G2766">
            <v>0</v>
          </cell>
        </row>
        <row r="2767">
          <cell r="C2767" t="str">
            <v>MR AKAAA ALOSAIMI</v>
          </cell>
          <cell r="D2767" t="str">
            <v>Seminar Leader (Strategy)</v>
          </cell>
          <cell r="E2767" t="str">
            <v>A7TA</v>
          </cell>
          <cell r="F2767">
            <v>0.09</v>
          </cell>
          <cell r="G2767">
            <v>0</v>
          </cell>
        </row>
        <row r="2768">
          <cell r="C2768" t="str">
            <v>MR S WAKE</v>
          </cell>
          <cell r="D2768" t="str">
            <v>TEACHING ASSISTANT (SOCIAL ANTHROPOLOGY)</v>
          </cell>
          <cell r="E2768" t="str">
            <v>A7TA</v>
          </cell>
          <cell r="F2768">
            <v>0.09</v>
          </cell>
          <cell r="G2768">
            <v>0</v>
          </cell>
        </row>
        <row r="2769">
          <cell r="C2769" t="str">
            <v>MR R MAGGIO</v>
          </cell>
          <cell r="D2769" t="str">
            <v>TEACHING ASSISTANT (SOCIAL ANTHROPOLOGY)</v>
          </cell>
          <cell r="E2769" t="str">
            <v>A7TA</v>
          </cell>
          <cell r="F2769">
            <v>0.06</v>
          </cell>
          <cell r="G2769">
            <v>0</v>
          </cell>
        </row>
        <row r="2770">
          <cell r="C2770" t="str">
            <v>DR P HALSALL</v>
          </cell>
          <cell r="D2770" t="str">
            <v>Teaching Assistant (History)</v>
          </cell>
          <cell r="E2770" t="str">
            <v>A7TA</v>
          </cell>
          <cell r="F2770">
            <v>0.08</v>
          </cell>
          <cell r="G2770">
            <v>0</v>
          </cell>
        </row>
        <row r="2771">
          <cell r="C2771" t="str">
            <v>DR L HIBBERD</v>
          </cell>
          <cell r="D2771" t="str">
            <v>Teaching Assistant (Drama)</v>
          </cell>
          <cell r="E2771" t="str">
            <v>A7TA</v>
          </cell>
          <cell r="F2771">
            <v>0</v>
          </cell>
          <cell r="G2771">
            <v>0</v>
          </cell>
        </row>
        <row r="2772">
          <cell r="C2772" t="str">
            <v>MS R FISHER</v>
          </cell>
          <cell r="D2772" t="str">
            <v>Teaching Assistant (LEL)</v>
          </cell>
          <cell r="E2772" t="str">
            <v>A7TA</v>
          </cell>
          <cell r="F2772">
            <v>0.1</v>
          </cell>
          <cell r="G2772">
            <v>0</v>
          </cell>
        </row>
        <row r="2773">
          <cell r="C2773" t="str">
            <v>MR GN BENNETT</v>
          </cell>
          <cell r="D2773" t="str">
            <v>Teaching Assistant (German)</v>
          </cell>
          <cell r="E2773" t="str">
            <v>A7TA</v>
          </cell>
          <cell r="F2773">
            <v>0.19</v>
          </cell>
          <cell r="G2773">
            <v>0</v>
          </cell>
        </row>
        <row r="2774">
          <cell r="C2774" t="str">
            <v>MRS L BRISO MONTIANO GARCI</v>
          </cell>
          <cell r="D2774" t="str">
            <v>Teaching Assistant (SPLAS)</v>
          </cell>
          <cell r="E2774" t="str">
            <v>A7TA</v>
          </cell>
          <cell r="F2774">
            <v>0.11</v>
          </cell>
          <cell r="G2774">
            <v>0</v>
          </cell>
        </row>
        <row r="2775">
          <cell r="C2775" t="str">
            <v>MR S DEY</v>
          </cell>
          <cell r="D2775" t="str">
            <v>TEACHING ASSISTANT (ECONOMICS)</v>
          </cell>
          <cell r="E2775" t="str">
            <v>A7TA</v>
          </cell>
          <cell r="F2775">
            <v>0.03</v>
          </cell>
          <cell r="G2775">
            <v>0</v>
          </cell>
        </row>
        <row r="2776">
          <cell r="C2776" t="str">
            <v>DR SJ WOLSTENCROFT</v>
          </cell>
          <cell r="D2776" t="str">
            <v>Teaching Assistant (History)</v>
          </cell>
          <cell r="E2776" t="str">
            <v>A7TA</v>
          </cell>
          <cell r="F2776">
            <v>0.03</v>
          </cell>
          <cell r="G2776">
            <v>0</v>
          </cell>
        </row>
        <row r="2777">
          <cell r="C2777" t="str">
            <v>MS P POLJSAK</v>
          </cell>
          <cell r="D2777" t="str">
            <v>SEMINAR LEADER (PMO)</v>
          </cell>
          <cell r="E2777" t="str">
            <v>A7TA</v>
          </cell>
          <cell r="F2777">
            <v>0.02</v>
          </cell>
          <cell r="G2777">
            <v>0</v>
          </cell>
        </row>
        <row r="2778">
          <cell r="C2778" t="str">
            <v>MR CC STURTEVANT</v>
          </cell>
          <cell r="D2778" t="str">
            <v>TEACHING ASSISTANT (SOCIAL ANTHROPOLOGY)</v>
          </cell>
          <cell r="E2778" t="str">
            <v>A7TA</v>
          </cell>
          <cell r="F2778">
            <v>0</v>
          </cell>
          <cell r="G2778">
            <v>0</v>
          </cell>
        </row>
        <row r="2779">
          <cell r="C2779" t="str">
            <v>MS KM PRIMUS</v>
          </cell>
          <cell r="D2779" t="str">
            <v>TEACHING ASSISTANT (ECONOMICS)</v>
          </cell>
          <cell r="E2779" t="str">
            <v>A7TA</v>
          </cell>
          <cell r="F2779">
            <v>0.02</v>
          </cell>
          <cell r="G2779">
            <v>0</v>
          </cell>
        </row>
        <row r="2780">
          <cell r="C2780" t="str">
            <v>MR FA EISSA BARROSO</v>
          </cell>
          <cell r="D2780" t="str">
            <v>Teaching Assistant (History)</v>
          </cell>
          <cell r="E2780" t="str">
            <v>A7TA</v>
          </cell>
          <cell r="F2780">
            <v>0.05</v>
          </cell>
          <cell r="G2780">
            <v>0</v>
          </cell>
        </row>
        <row r="2781">
          <cell r="C2781" t="str">
            <v>MR T KYRIAKIDES</v>
          </cell>
          <cell r="D2781" t="str">
            <v>TEACHING ASSISTANT (SOCIAL ANTHROPOLOGY)</v>
          </cell>
          <cell r="E2781" t="str">
            <v>A7TA</v>
          </cell>
          <cell r="F2781">
            <v>0.02</v>
          </cell>
          <cell r="G2781">
            <v>0</v>
          </cell>
        </row>
        <row r="2782">
          <cell r="C2782" t="str">
            <v>DR E MIJERS</v>
          </cell>
          <cell r="D2782" t="str">
            <v>Teaching Assistant (History)</v>
          </cell>
          <cell r="E2782" t="str">
            <v>A7TA</v>
          </cell>
          <cell r="F2782">
            <v>0</v>
          </cell>
          <cell r="G2782">
            <v>0</v>
          </cell>
        </row>
        <row r="2783">
          <cell r="C2783" t="str">
            <v>MS AK BAVNGAARD</v>
          </cell>
          <cell r="D2783" t="str">
            <v>TEACHING ASSISTANT (SOCIAL ANTHROPOLOGY)</v>
          </cell>
          <cell r="E2783" t="str">
            <v>A7TA</v>
          </cell>
          <cell r="F2783">
            <v>0.09</v>
          </cell>
          <cell r="G2783">
            <v>0</v>
          </cell>
        </row>
        <row r="2784">
          <cell r="C2784" t="str">
            <v>MS HC WADLE</v>
          </cell>
          <cell r="D2784" t="str">
            <v>TEACHING ASSISTANT (SOCIAL ANTHROPOLOGY)</v>
          </cell>
          <cell r="E2784" t="str">
            <v>A7TA</v>
          </cell>
          <cell r="F2784">
            <v>0.04</v>
          </cell>
          <cell r="G2784">
            <v>0</v>
          </cell>
        </row>
        <row r="2785">
          <cell r="C2785" t="str">
            <v>MS D JOVANOVIC</v>
          </cell>
          <cell r="D2785" t="str">
            <v>TEACHING ASSISTANT (SOCIAL ANTHROPOLOGY)</v>
          </cell>
          <cell r="E2785" t="str">
            <v>A7TA</v>
          </cell>
          <cell r="F2785">
            <v>0.04</v>
          </cell>
          <cell r="G2785">
            <v>0</v>
          </cell>
        </row>
        <row r="2786">
          <cell r="C2786" t="str">
            <v>MISS KJ BENSON</v>
          </cell>
          <cell r="D2786" t="str">
            <v>TEACHING ASSISTANT (LAW)</v>
          </cell>
          <cell r="E2786" t="str">
            <v>A7TA</v>
          </cell>
          <cell r="F2786">
            <v>0.02</v>
          </cell>
          <cell r="G2786">
            <v>0</v>
          </cell>
        </row>
        <row r="2787">
          <cell r="C2787" t="str">
            <v>MR P MCCLUSKEY</v>
          </cell>
          <cell r="D2787" t="str">
            <v>Teaching Assistant (History)</v>
          </cell>
          <cell r="E2787" t="str">
            <v>A7TA</v>
          </cell>
          <cell r="F2787">
            <v>0.03</v>
          </cell>
          <cell r="G2787">
            <v>0</v>
          </cell>
        </row>
        <row r="2788">
          <cell r="C2788" t="str">
            <v>MRS M SAMADI</v>
          </cell>
          <cell r="D2788" t="str">
            <v>Teaching Assistant (Middle Eastern Std)</v>
          </cell>
          <cell r="E2788" t="str">
            <v>A7TA</v>
          </cell>
          <cell r="F2788">
            <v>0.08</v>
          </cell>
          <cell r="G2788">
            <v>0</v>
          </cell>
        </row>
        <row r="2789">
          <cell r="C2789" t="str">
            <v>MS PS WINTER</v>
          </cell>
          <cell r="D2789" t="str">
            <v>Teaching Assistant (Education)</v>
          </cell>
          <cell r="E2789" t="str">
            <v>A7TA</v>
          </cell>
          <cell r="F2789">
            <v>0.08</v>
          </cell>
          <cell r="G2789">
            <v>0</v>
          </cell>
        </row>
        <row r="2790">
          <cell r="C2790" t="str">
            <v>MS N HIRD</v>
          </cell>
          <cell r="D2790" t="str">
            <v>TEACHING ASSISTANT (LAW)</v>
          </cell>
          <cell r="E2790" t="str">
            <v>A7TA</v>
          </cell>
          <cell r="F2790">
            <v>0.06</v>
          </cell>
          <cell r="G2790">
            <v>0</v>
          </cell>
        </row>
        <row r="2791">
          <cell r="C2791" t="str">
            <v>MR L DAVIES</v>
          </cell>
          <cell r="D2791" t="str">
            <v>TEACHING ASSISTANT (LAW)</v>
          </cell>
          <cell r="E2791" t="str">
            <v>A7TA</v>
          </cell>
          <cell r="F2791">
            <v>0.09</v>
          </cell>
          <cell r="G2791">
            <v>0</v>
          </cell>
        </row>
        <row r="2792">
          <cell r="C2792" t="str">
            <v>MR E SOUTHWORTH</v>
          </cell>
          <cell r="D2792" t="str">
            <v>TEACHING ASSISTANT (LAW)</v>
          </cell>
          <cell r="E2792" t="str">
            <v>A7TA</v>
          </cell>
          <cell r="F2792">
            <v>0.06</v>
          </cell>
          <cell r="G2792">
            <v>0</v>
          </cell>
        </row>
        <row r="2793">
          <cell r="C2793" t="str">
            <v>MR PC TIPTON</v>
          </cell>
          <cell r="D2793" t="str">
            <v>Teaching Assistant (LEL)</v>
          </cell>
          <cell r="E2793" t="str">
            <v>A7TA</v>
          </cell>
          <cell r="F2793">
            <v>0.08</v>
          </cell>
          <cell r="G2793">
            <v>0</v>
          </cell>
        </row>
        <row r="2794">
          <cell r="C2794" t="str">
            <v>DR J BLAKESLEY</v>
          </cell>
          <cell r="D2794" t="str">
            <v>Teaching Assistant (Italian)</v>
          </cell>
          <cell r="E2794" t="str">
            <v>A7TA</v>
          </cell>
          <cell r="F2794">
            <v>0.02</v>
          </cell>
          <cell r="G2794">
            <v>0</v>
          </cell>
        </row>
        <row r="2795">
          <cell r="C2795" t="str">
            <v>DR A GERBINO</v>
          </cell>
          <cell r="D2795" t="str">
            <v>Lecturer in Art History &amp; Visual Studies</v>
          </cell>
          <cell r="E2795">
            <v>0</v>
          </cell>
          <cell r="F2795">
            <v>1</v>
          </cell>
          <cell r="G2795">
            <v>49223.310218401195</v>
          </cell>
        </row>
        <row r="2796">
          <cell r="C2796" t="str">
            <v>DR JN RHODES</v>
          </cell>
          <cell r="D2796" t="str">
            <v>SIMON RESEARCH FELLOW</v>
          </cell>
          <cell r="E2796">
            <v>0</v>
          </cell>
          <cell r="F2796">
            <v>1</v>
          </cell>
          <cell r="G2796">
            <v>44979.471990636303</v>
          </cell>
        </row>
        <row r="2797">
          <cell r="C2797" t="str">
            <v>DR A KUNTSMAN</v>
          </cell>
          <cell r="D2797" t="str">
            <v>SIMON RESEARCH FELLOW</v>
          </cell>
          <cell r="E2797">
            <v>0</v>
          </cell>
          <cell r="F2797">
            <v>1</v>
          </cell>
          <cell r="G2797">
            <v>43645.974827416205</v>
          </cell>
        </row>
        <row r="2798">
          <cell r="C2798" t="str">
            <v>MISS CJ EDWARDS</v>
          </cell>
          <cell r="D2798" t="str">
            <v>Lecturer in Interpreting (French)</v>
          </cell>
          <cell r="E2798">
            <v>0</v>
          </cell>
          <cell r="F2798">
            <v>0.4</v>
          </cell>
          <cell r="G2798">
            <v>16473.5343579117</v>
          </cell>
        </row>
        <row r="2799">
          <cell r="C2799" t="str">
            <v>MS J RAMA</v>
          </cell>
          <cell r="D2799" t="str">
            <v>CASUAL ASSISTANT PROGRAMME ADMINISTRATOR</v>
          </cell>
          <cell r="E2799">
            <v>0</v>
          </cell>
          <cell r="F2799">
            <v>0</v>
          </cell>
          <cell r="G2799">
            <v>0</v>
          </cell>
        </row>
        <row r="2800">
          <cell r="C2800" t="str">
            <v>MR RD LEGG</v>
          </cell>
          <cell r="D2800" t="str">
            <v>Research Assistant SOSS</v>
          </cell>
          <cell r="E2800">
            <v>0</v>
          </cell>
          <cell r="F2800">
            <v>0</v>
          </cell>
          <cell r="G2800">
            <v>0</v>
          </cell>
        </row>
      </sheetData>
      <sheetData sheetId="2"/>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128"/>
  <sheetViews>
    <sheetView tabSelected="1" workbookViewId="0">
      <selection activeCell="N19" sqref="N19"/>
    </sheetView>
  </sheetViews>
  <sheetFormatPr defaultRowHeight="12.75" x14ac:dyDescent="0.2"/>
  <cols>
    <col min="1" max="1" width="2.85546875" customWidth="1"/>
    <col min="2" max="2" width="43.85546875" customWidth="1"/>
    <col min="3" max="3" width="9.140625" bestFit="1" customWidth="1"/>
    <col min="4" max="4" width="7" customWidth="1"/>
    <col min="5" max="5" width="2.7109375" customWidth="1"/>
    <col min="6" max="6" width="8.7109375" customWidth="1"/>
    <col min="7" max="9" width="9.42578125" customWidth="1"/>
    <col min="11" max="11" width="11.5703125" customWidth="1"/>
  </cols>
  <sheetData>
    <row r="1" spans="2:13" ht="18" thickBot="1" x14ac:dyDescent="0.35">
      <c r="B1" s="288" t="s">
        <v>129</v>
      </c>
      <c r="C1" s="288"/>
      <c r="D1" s="106"/>
      <c r="E1" s="106"/>
      <c r="F1" s="106"/>
      <c r="G1" s="106"/>
      <c r="H1" s="106"/>
      <c r="I1" s="106"/>
      <c r="J1" s="106"/>
      <c r="K1" s="106"/>
      <c r="L1" s="106"/>
      <c r="M1" s="106"/>
    </row>
    <row r="2" spans="2:13" ht="14.25" thickTop="1" thickBot="1" x14ac:dyDescent="0.25">
      <c r="B2" s="106"/>
      <c r="C2" s="106"/>
      <c r="D2" s="106"/>
      <c r="E2" s="106"/>
      <c r="F2" s="106"/>
      <c r="G2" s="106"/>
      <c r="H2" s="106"/>
      <c r="I2" s="106"/>
      <c r="J2" s="106"/>
      <c r="K2" s="106"/>
      <c r="L2" s="106"/>
      <c r="M2" s="106"/>
    </row>
    <row r="3" spans="2:13" ht="18.75" customHeight="1" x14ac:dyDescent="0.3">
      <c r="B3" s="338" t="s">
        <v>136</v>
      </c>
      <c r="C3" s="447" t="s">
        <v>124</v>
      </c>
      <c r="D3" s="447"/>
      <c r="E3" s="277"/>
      <c r="F3" s="306" t="s">
        <v>125</v>
      </c>
      <c r="G3" s="106"/>
      <c r="H3" s="448" t="s">
        <v>144</v>
      </c>
      <c r="I3" s="449"/>
      <c r="J3" s="449"/>
      <c r="K3" s="450"/>
      <c r="L3" s="106"/>
      <c r="M3" s="106"/>
    </row>
    <row r="4" spans="2:13" ht="17.25" customHeight="1" x14ac:dyDescent="0.25">
      <c r="B4" s="267" t="s">
        <v>115</v>
      </c>
      <c r="C4" s="268" t="s">
        <v>116</v>
      </c>
      <c r="D4" s="269" t="s">
        <v>117</v>
      </c>
      <c r="E4" s="269"/>
      <c r="F4" s="307"/>
      <c r="G4" s="106"/>
      <c r="H4" s="451"/>
      <c r="I4" s="452"/>
      <c r="J4" s="452"/>
      <c r="K4" s="453"/>
      <c r="L4" s="106"/>
      <c r="M4" s="106"/>
    </row>
    <row r="5" spans="2:13" ht="12.75" customHeight="1" x14ac:dyDescent="0.2">
      <c r="B5" s="345" t="s">
        <v>119</v>
      </c>
      <c r="C5" s="346">
        <v>0.2</v>
      </c>
      <c r="D5" s="346">
        <v>0.5</v>
      </c>
      <c r="E5" s="346"/>
      <c r="F5" s="347"/>
      <c r="G5" s="106"/>
      <c r="H5" s="451"/>
      <c r="I5" s="452"/>
      <c r="J5" s="452"/>
      <c r="K5" s="453"/>
      <c r="L5" s="106"/>
      <c r="M5" s="106"/>
    </row>
    <row r="6" spans="2:13" ht="12.75" customHeight="1" x14ac:dyDescent="0.2">
      <c r="B6" s="345" t="s">
        <v>118</v>
      </c>
      <c r="C6" s="346">
        <v>0.5</v>
      </c>
      <c r="D6" s="346">
        <v>1</v>
      </c>
      <c r="E6" s="346"/>
      <c r="F6" s="347"/>
      <c r="G6" s="106"/>
      <c r="H6" s="451" t="s">
        <v>145</v>
      </c>
      <c r="I6" s="452"/>
      <c r="J6" s="452"/>
      <c r="K6" s="453"/>
      <c r="L6" s="106"/>
      <c r="M6" s="106"/>
    </row>
    <row r="7" spans="2:13" ht="12.75" customHeight="1" x14ac:dyDescent="0.2">
      <c r="B7" s="341" t="s">
        <v>113</v>
      </c>
      <c r="C7" s="348"/>
      <c r="D7" s="348"/>
      <c r="E7" s="342"/>
      <c r="F7" s="343"/>
      <c r="G7" s="106"/>
      <c r="H7" s="451"/>
      <c r="I7" s="452"/>
      <c r="J7" s="452"/>
      <c r="K7" s="453"/>
      <c r="L7" s="106"/>
      <c r="M7" s="106"/>
    </row>
    <row r="8" spans="2:13" ht="12.75" customHeight="1" x14ac:dyDescent="0.2">
      <c r="B8" s="271" t="s">
        <v>120</v>
      </c>
      <c r="C8" s="273"/>
      <c r="D8" s="273"/>
      <c r="E8" s="270"/>
      <c r="F8" s="307"/>
      <c r="G8" s="106"/>
      <c r="H8" s="451"/>
      <c r="I8" s="452"/>
      <c r="J8" s="452"/>
      <c r="K8" s="453"/>
      <c r="L8" s="106"/>
      <c r="M8" s="106"/>
    </row>
    <row r="9" spans="2:13" ht="3" customHeight="1" thickBot="1" x14ac:dyDescent="0.25">
      <c r="B9" s="274"/>
      <c r="C9" s="340"/>
      <c r="D9" s="340"/>
      <c r="E9" s="340"/>
      <c r="F9" s="308"/>
      <c r="G9" s="106"/>
      <c r="H9" s="451"/>
      <c r="I9" s="452"/>
      <c r="J9" s="452"/>
      <c r="K9" s="453"/>
      <c r="L9" s="106"/>
      <c r="M9" s="106"/>
    </row>
    <row r="10" spans="2:13" ht="18.75" x14ac:dyDescent="0.3">
      <c r="B10" s="339" t="s">
        <v>137</v>
      </c>
      <c r="C10" s="270"/>
      <c r="D10" s="270"/>
      <c r="E10" s="270"/>
      <c r="F10" s="307"/>
      <c r="G10" s="106"/>
      <c r="H10" s="451"/>
      <c r="I10" s="452"/>
      <c r="J10" s="452"/>
      <c r="K10" s="453"/>
      <c r="L10" s="106"/>
      <c r="M10" s="106"/>
    </row>
    <row r="11" spans="2:13" ht="15" x14ac:dyDescent="0.25">
      <c r="B11" s="267" t="s">
        <v>115</v>
      </c>
      <c r="C11" s="268" t="s">
        <v>116</v>
      </c>
      <c r="D11" s="269" t="s">
        <v>117</v>
      </c>
      <c r="E11" s="269"/>
      <c r="F11" s="307"/>
      <c r="G11" s="106"/>
      <c r="H11" s="451"/>
      <c r="I11" s="452"/>
      <c r="J11" s="452"/>
      <c r="K11" s="453"/>
      <c r="L11" s="106"/>
      <c r="M11" s="106"/>
    </row>
    <row r="12" spans="2:13" ht="12.75" customHeight="1" x14ac:dyDescent="0.2">
      <c r="B12" s="345" t="s">
        <v>119</v>
      </c>
      <c r="C12" s="346">
        <v>0.2</v>
      </c>
      <c r="D12" s="346">
        <v>0.5</v>
      </c>
      <c r="E12" s="346"/>
      <c r="F12" s="347"/>
      <c r="G12" s="106"/>
      <c r="H12" s="451" t="s">
        <v>146</v>
      </c>
      <c r="I12" s="452"/>
      <c r="J12" s="452"/>
      <c r="K12" s="453"/>
      <c r="L12" s="106"/>
      <c r="M12" s="106"/>
    </row>
    <row r="13" spans="2:13" ht="12.75" customHeight="1" x14ac:dyDescent="0.2">
      <c r="B13" s="345" t="s">
        <v>118</v>
      </c>
      <c r="C13" s="346">
        <v>0.25</v>
      </c>
      <c r="D13" s="346">
        <v>0.45</v>
      </c>
      <c r="E13" s="346"/>
      <c r="F13" s="347"/>
      <c r="G13" s="106"/>
      <c r="H13" s="451"/>
      <c r="I13" s="452"/>
      <c r="J13" s="452"/>
      <c r="K13" s="453"/>
      <c r="L13" s="106"/>
      <c r="M13" s="106"/>
    </row>
    <row r="14" spans="2:13" ht="12.75" customHeight="1" x14ac:dyDescent="0.2">
      <c r="B14" s="341" t="s">
        <v>113</v>
      </c>
      <c r="C14" s="348">
        <v>0.25</v>
      </c>
      <c r="D14" s="344">
        <v>1</v>
      </c>
      <c r="E14" s="342"/>
      <c r="F14" s="343"/>
      <c r="G14" s="106"/>
      <c r="H14" s="451"/>
      <c r="I14" s="452"/>
      <c r="J14" s="452"/>
      <c r="K14" s="453"/>
      <c r="L14" s="106"/>
      <c r="M14" s="106"/>
    </row>
    <row r="15" spans="2:13" ht="15" x14ac:dyDescent="0.25">
      <c r="B15" s="272" t="s">
        <v>121</v>
      </c>
      <c r="C15" s="273"/>
      <c r="D15" s="273"/>
      <c r="E15" s="270"/>
      <c r="F15" s="307"/>
      <c r="G15" s="106"/>
      <c r="H15" s="460"/>
      <c r="I15" s="461"/>
      <c r="J15" s="461"/>
      <c r="K15" s="462"/>
      <c r="L15" s="106"/>
      <c r="M15" s="106"/>
    </row>
    <row r="16" spans="2:13" ht="12.75" customHeight="1" x14ac:dyDescent="0.2">
      <c r="B16" s="271" t="s">
        <v>122</v>
      </c>
      <c r="C16" s="273" t="s">
        <v>123</v>
      </c>
      <c r="D16" s="273" t="s">
        <v>123</v>
      </c>
      <c r="E16" s="273"/>
      <c r="F16" s="307"/>
      <c r="G16" s="106"/>
      <c r="H16" s="381"/>
      <c r="I16" s="381"/>
      <c r="J16" s="381"/>
      <c r="K16" s="381"/>
      <c r="L16" s="106"/>
      <c r="M16" s="106"/>
    </row>
    <row r="17" spans="2:15" ht="2.25" customHeight="1" thickBot="1" x14ac:dyDescent="0.25">
      <c r="B17" s="274"/>
      <c r="C17" s="275"/>
      <c r="D17" s="275"/>
      <c r="E17" s="275"/>
      <c r="F17" s="308"/>
      <c r="G17" s="106"/>
      <c r="H17" s="381"/>
      <c r="I17" s="381"/>
      <c r="J17" s="381"/>
      <c r="K17" s="381"/>
      <c r="L17" s="107"/>
      <c r="M17" s="107"/>
      <c r="N17" s="86"/>
      <c r="O17" s="86"/>
    </row>
    <row r="18" spans="2:15" ht="19.5" thickBot="1" x14ac:dyDescent="0.35">
      <c r="B18" s="339" t="s">
        <v>138</v>
      </c>
      <c r="C18" s="270"/>
      <c r="D18" s="270"/>
      <c r="E18" s="270"/>
      <c r="F18" s="379"/>
      <c r="G18" s="19"/>
      <c r="H18" s="19"/>
      <c r="I18" s="19"/>
      <c r="J18" s="19"/>
      <c r="K18" s="19"/>
      <c r="L18" s="106"/>
      <c r="M18" s="106"/>
    </row>
    <row r="19" spans="2:15" ht="15.75" x14ac:dyDescent="0.25">
      <c r="B19" s="267" t="s">
        <v>115</v>
      </c>
      <c r="C19" s="268" t="s">
        <v>116</v>
      </c>
      <c r="D19" s="269" t="s">
        <v>117</v>
      </c>
      <c r="E19" s="269"/>
      <c r="F19" s="376"/>
      <c r="G19" s="391" t="s">
        <v>48</v>
      </c>
      <c r="H19" s="387" t="s">
        <v>35</v>
      </c>
      <c r="I19" s="382"/>
      <c r="J19" s="382"/>
      <c r="K19" s="383"/>
      <c r="M19" s="106"/>
    </row>
    <row r="20" spans="2:15" x14ac:dyDescent="0.2">
      <c r="B20" s="345" t="s">
        <v>119</v>
      </c>
      <c r="C20" s="346">
        <v>0.2</v>
      </c>
      <c r="D20" s="346">
        <v>0.5</v>
      </c>
      <c r="E20" s="346"/>
      <c r="F20" s="377"/>
      <c r="G20" s="48"/>
      <c r="H20" s="388"/>
      <c r="I20" s="380"/>
      <c r="J20" s="380"/>
      <c r="K20" s="384"/>
      <c r="M20" s="106"/>
    </row>
    <row r="21" spans="2:15" ht="13.5" thickBot="1" x14ac:dyDescent="0.25">
      <c r="B21" s="345" t="s">
        <v>118</v>
      </c>
      <c r="C21" s="346">
        <v>0.25</v>
      </c>
      <c r="D21" s="346">
        <v>0.45</v>
      </c>
      <c r="E21" s="346"/>
      <c r="F21" s="377"/>
      <c r="G21" s="392"/>
      <c r="H21" s="390" t="s">
        <v>42</v>
      </c>
      <c r="I21" s="385"/>
      <c r="J21" s="385"/>
      <c r="K21" s="386"/>
      <c r="M21" s="106"/>
    </row>
    <row r="22" spans="2:15" x14ac:dyDescent="0.2">
      <c r="B22" s="341" t="s">
        <v>113</v>
      </c>
      <c r="C22" s="348"/>
      <c r="D22" s="348"/>
      <c r="E22" s="342"/>
      <c r="F22" s="347"/>
      <c r="G22" s="19"/>
      <c r="H22" s="389"/>
      <c r="I22" s="389"/>
      <c r="J22" s="389"/>
      <c r="K22" s="389"/>
      <c r="M22" s="106"/>
    </row>
    <row r="23" spans="2:15" x14ac:dyDescent="0.2">
      <c r="B23" s="271" t="s">
        <v>120</v>
      </c>
      <c r="C23" s="270"/>
      <c r="D23" s="270"/>
      <c r="E23" s="270"/>
      <c r="F23" s="307"/>
      <c r="G23" s="19"/>
      <c r="H23" s="107"/>
      <c r="I23" s="107"/>
      <c r="J23" s="107"/>
      <c r="K23" s="107"/>
      <c r="M23" s="106"/>
    </row>
    <row r="24" spans="2:15" ht="2.25" customHeight="1" thickBot="1" x14ac:dyDescent="0.25">
      <c r="B24" s="274"/>
      <c r="C24" s="275"/>
      <c r="D24" s="275"/>
      <c r="E24" s="275"/>
      <c r="F24" s="378"/>
      <c r="G24" s="19"/>
      <c r="H24" s="251"/>
      <c r="I24" s="251"/>
      <c r="J24" s="251"/>
      <c r="K24" s="251"/>
      <c r="M24" s="106"/>
    </row>
    <row r="25" spans="2:15" x14ac:dyDescent="0.2">
      <c r="B25" s="106"/>
      <c r="C25" s="106"/>
      <c r="D25" s="106"/>
      <c r="E25" s="106"/>
      <c r="F25" s="106"/>
      <c r="G25" s="19"/>
      <c r="H25" s="107"/>
      <c r="I25" s="107"/>
      <c r="J25" s="107"/>
      <c r="K25" s="107"/>
      <c r="M25" s="106"/>
    </row>
    <row r="26" spans="2:15" ht="13.5" thickBot="1" x14ac:dyDescent="0.25">
      <c r="B26" s="106"/>
      <c r="C26" s="106"/>
      <c r="D26" s="106"/>
      <c r="E26" s="106"/>
      <c r="F26" s="106"/>
      <c r="G26" s="106"/>
      <c r="M26" s="106"/>
    </row>
    <row r="27" spans="2:15" ht="18.75" x14ac:dyDescent="0.3">
      <c r="B27" s="338" t="s">
        <v>139</v>
      </c>
      <c r="C27" s="315"/>
      <c r="D27" s="316"/>
      <c r="E27" s="316"/>
      <c r="F27" s="349" t="s">
        <v>2</v>
      </c>
      <c r="G27" s="350">
        <v>1</v>
      </c>
      <c r="H27" s="351">
        <v>2</v>
      </c>
      <c r="I27" s="350">
        <v>3</v>
      </c>
      <c r="J27" s="351">
        <v>4</v>
      </c>
      <c r="K27" s="317"/>
      <c r="L27" s="106"/>
      <c r="M27" s="106"/>
    </row>
    <row r="28" spans="2:15" ht="15.75" x14ac:dyDescent="0.25">
      <c r="B28" s="354" t="s">
        <v>52</v>
      </c>
      <c r="C28" s="355"/>
      <c r="D28" s="356"/>
      <c r="E28" s="356"/>
      <c r="F28" s="357"/>
      <c r="G28" s="358"/>
      <c r="H28" s="359"/>
      <c r="I28" s="359"/>
      <c r="J28" s="360"/>
      <c r="K28" s="318"/>
      <c r="L28" s="297"/>
      <c r="M28" s="297"/>
      <c r="N28" s="261"/>
    </row>
    <row r="29" spans="2:15" ht="15.75" x14ac:dyDescent="0.25">
      <c r="B29" s="354" t="s">
        <v>53</v>
      </c>
      <c r="C29" s="355"/>
      <c r="D29" s="361"/>
      <c r="E29" s="361"/>
      <c r="F29" s="362"/>
      <c r="G29" s="363"/>
      <c r="H29" s="359"/>
      <c r="I29" s="359"/>
      <c r="J29" s="364"/>
      <c r="K29" s="319"/>
      <c r="L29" s="298"/>
      <c r="M29" s="298"/>
      <c r="N29" s="262"/>
    </row>
    <row r="30" spans="2:15" ht="15.75" x14ac:dyDescent="0.25">
      <c r="B30" s="354" t="s">
        <v>54</v>
      </c>
      <c r="C30" s="355"/>
      <c r="D30" s="361"/>
      <c r="E30" s="361"/>
      <c r="F30" s="362"/>
      <c r="G30" s="363"/>
      <c r="H30" s="359"/>
      <c r="I30" s="359"/>
      <c r="J30" s="359"/>
      <c r="K30" s="320"/>
      <c r="L30" s="299"/>
      <c r="M30" s="299"/>
      <c r="N30" s="260"/>
    </row>
    <row r="31" spans="2:15" ht="15.75" x14ac:dyDescent="0.25">
      <c r="B31" s="354" t="s">
        <v>114</v>
      </c>
      <c r="C31" s="355"/>
      <c r="D31" s="361"/>
      <c r="E31" s="361"/>
      <c r="F31" s="362"/>
      <c r="G31" s="363"/>
      <c r="H31" s="359"/>
      <c r="I31" s="359"/>
      <c r="J31" s="359"/>
      <c r="K31" s="321"/>
      <c r="L31" s="300"/>
      <c r="M31" s="300"/>
      <c r="N31" s="263"/>
    </row>
    <row r="32" spans="2:15" ht="16.5" thickBot="1" x14ac:dyDescent="0.3">
      <c r="B32" s="322" t="s">
        <v>126</v>
      </c>
      <c r="C32" s="314"/>
      <c r="D32" s="312"/>
      <c r="E32" s="312"/>
      <c r="F32" s="352">
        <f>SUM(F28:F31)</f>
        <v>0</v>
      </c>
      <c r="G32" s="352">
        <f t="shared" ref="G32:J32" si="0">SUM(G28:G31)</f>
        <v>0</v>
      </c>
      <c r="H32" s="353">
        <f t="shared" si="0"/>
        <v>0</v>
      </c>
      <c r="I32" s="353">
        <f t="shared" si="0"/>
        <v>0</v>
      </c>
      <c r="J32" s="353">
        <f t="shared" si="0"/>
        <v>0</v>
      </c>
      <c r="K32" s="323">
        <f>SUM(F32:J32)</f>
        <v>0</v>
      </c>
      <c r="L32" s="299"/>
      <c r="M32" s="299"/>
      <c r="N32" s="260"/>
    </row>
    <row r="33" spans="2:14" ht="15" x14ac:dyDescent="0.25">
      <c r="B33" s="324"/>
      <c r="C33" s="313"/>
      <c r="D33" s="312"/>
      <c r="E33" s="314"/>
      <c r="F33" s="107"/>
      <c r="G33" s="287"/>
      <c r="H33" s="86"/>
      <c r="I33" s="86"/>
      <c r="J33" s="310" t="s">
        <v>127</v>
      </c>
      <c r="K33" s="325">
        <f>+F5*1650</f>
        <v>0</v>
      </c>
      <c r="L33" s="301"/>
      <c r="M33" s="301"/>
      <c r="N33" s="265"/>
    </row>
    <row r="34" spans="2:14" ht="15" x14ac:dyDescent="0.25">
      <c r="B34" s="324"/>
      <c r="C34" s="313"/>
      <c r="D34" s="312"/>
      <c r="E34" s="314"/>
      <c r="F34" s="107"/>
      <c r="G34" s="287"/>
      <c r="H34" s="311"/>
      <c r="I34" s="311"/>
      <c r="J34" s="279" t="s">
        <v>128</v>
      </c>
      <c r="K34" s="326">
        <f>+K32-K33</f>
        <v>0</v>
      </c>
      <c r="L34" s="301"/>
      <c r="M34" s="301"/>
      <c r="N34" s="265"/>
    </row>
    <row r="35" spans="2:14" ht="15" x14ac:dyDescent="0.25">
      <c r="B35" s="324"/>
      <c r="C35" s="313"/>
      <c r="D35" s="312"/>
      <c r="E35" s="314"/>
      <c r="F35" s="107"/>
      <c r="G35" s="287"/>
      <c r="H35" s="107"/>
      <c r="I35" s="107"/>
      <c r="J35" s="281"/>
      <c r="K35" s="327"/>
      <c r="L35" s="301"/>
      <c r="M35" s="301"/>
      <c r="N35" s="265"/>
    </row>
    <row r="36" spans="2:14" ht="15.75" x14ac:dyDescent="0.25">
      <c r="B36" s="365" t="s">
        <v>118</v>
      </c>
      <c r="C36" s="366"/>
      <c r="D36" s="361"/>
      <c r="E36" s="355"/>
      <c r="F36" s="362"/>
      <c r="G36" s="363"/>
      <c r="H36" s="359"/>
      <c r="I36" s="359"/>
      <c r="J36" s="359"/>
      <c r="K36" s="318"/>
      <c r="L36" s="301"/>
      <c r="M36" s="301"/>
      <c r="N36" s="265"/>
    </row>
    <row r="37" spans="2:14" ht="15.75" x14ac:dyDescent="0.25">
      <c r="B37" s="365" t="s">
        <v>118</v>
      </c>
      <c r="C37" s="366"/>
      <c r="D37" s="361"/>
      <c r="E37" s="355"/>
      <c r="F37" s="362"/>
      <c r="G37" s="363"/>
      <c r="H37" s="359"/>
      <c r="I37" s="359"/>
      <c r="J37" s="359"/>
      <c r="K37" s="318"/>
      <c r="L37" s="301"/>
      <c r="M37" s="301"/>
      <c r="N37" s="265"/>
    </row>
    <row r="38" spans="2:14" ht="16.5" thickBot="1" x14ac:dyDescent="0.3">
      <c r="B38" s="322" t="s">
        <v>130</v>
      </c>
      <c r="C38" s="313"/>
      <c r="D38" s="312"/>
      <c r="E38" s="312"/>
      <c r="F38" s="352">
        <f>SUM(F36:F37)</f>
        <v>0</v>
      </c>
      <c r="G38" s="352">
        <f t="shared" ref="G38:J38" si="1">SUM(G36:G37)</f>
        <v>0</v>
      </c>
      <c r="H38" s="353">
        <f t="shared" si="1"/>
        <v>0</v>
      </c>
      <c r="I38" s="353">
        <f t="shared" si="1"/>
        <v>0</v>
      </c>
      <c r="J38" s="353">
        <f t="shared" si="1"/>
        <v>0</v>
      </c>
      <c r="K38" s="328">
        <f>SUM(F38:J38)</f>
        <v>0</v>
      </c>
      <c r="L38" s="299"/>
      <c r="M38" s="299"/>
      <c r="N38" s="260"/>
    </row>
    <row r="39" spans="2:14" ht="15" x14ac:dyDescent="0.25">
      <c r="B39" s="329"/>
      <c r="C39" s="313"/>
      <c r="D39" s="312"/>
      <c r="E39" s="312"/>
      <c r="F39" s="107"/>
      <c r="G39" s="287"/>
      <c r="H39" s="107"/>
      <c r="I39" s="107"/>
      <c r="J39" s="310" t="s">
        <v>127</v>
      </c>
      <c r="K39" s="330">
        <f>+F6*1650</f>
        <v>0</v>
      </c>
      <c r="L39" s="299"/>
      <c r="M39" s="299"/>
      <c r="N39" s="260"/>
    </row>
    <row r="40" spans="2:14" ht="15" x14ac:dyDescent="0.25">
      <c r="B40" s="331"/>
      <c r="C40" s="313"/>
      <c r="D40" s="312"/>
      <c r="E40" s="312"/>
      <c r="F40" s="286"/>
      <c r="G40" s="287"/>
      <c r="H40" s="311"/>
      <c r="I40" s="311"/>
      <c r="J40" s="279" t="s">
        <v>128</v>
      </c>
      <c r="K40" s="326">
        <f>+K38-K39</f>
        <v>0</v>
      </c>
      <c r="L40" s="299"/>
      <c r="M40" s="299"/>
      <c r="N40" s="260"/>
    </row>
    <row r="41" spans="2:14" ht="15" x14ac:dyDescent="0.25">
      <c r="B41" s="329"/>
      <c r="C41" s="313"/>
      <c r="D41" s="312"/>
      <c r="E41" s="312"/>
      <c r="F41" s="286"/>
      <c r="G41" s="287"/>
      <c r="H41" s="107"/>
      <c r="I41" s="283"/>
      <c r="J41" s="281"/>
      <c r="K41" s="327"/>
      <c r="L41" s="299"/>
      <c r="M41" s="299"/>
      <c r="N41" s="260"/>
    </row>
    <row r="42" spans="2:14" ht="15.75" x14ac:dyDescent="0.25">
      <c r="B42" s="367" t="s">
        <v>113</v>
      </c>
      <c r="C42" s="366"/>
      <c r="D42" s="361"/>
      <c r="E42" s="361"/>
      <c r="F42" s="362"/>
      <c r="G42" s="363"/>
      <c r="H42" s="359"/>
      <c r="I42" s="359"/>
      <c r="J42" s="359"/>
      <c r="K42" s="318"/>
      <c r="L42" s="299"/>
      <c r="M42" s="299"/>
      <c r="N42" s="260"/>
    </row>
    <row r="43" spans="2:14" ht="15.75" x14ac:dyDescent="0.25">
      <c r="B43" s="367" t="s">
        <v>113</v>
      </c>
      <c r="C43" s="366"/>
      <c r="D43" s="361"/>
      <c r="E43" s="361"/>
      <c r="F43" s="362"/>
      <c r="G43" s="363"/>
      <c r="H43" s="359"/>
      <c r="I43" s="359"/>
      <c r="J43" s="359"/>
      <c r="K43" s="318"/>
      <c r="L43" s="299"/>
      <c r="M43" s="299"/>
      <c r="N43" s="260"/>
    </row>
    <row r="44" spans="2:14" ht="16.5" thickBot="1" x14ac:dyDescent="0.3">
      <c r="B44" s="322" t="s">
        <v>131</v>
      </c>
      <c r="C44" s="313"/>
      <c r="D44" s="312"/>
      <c r="E44" s="312"/>
      <c r="F44" s="352">
        <f>SUM(F42:F43)</f>
        <v>0</v>
      </c>
      <c r="G44" s="352">
        <f t="shared" ref="G44" si="2">SUM(G42:G43)</f>
        <v>0</v>
      </c>
      <c r="H44" s="353">
        <f>SUM(H42:H43)</f>
        <v>0</v>
      </c>
      <c r="I44" s="353">
        <f t="shared" ref="I44" si="3">SUM(I42:I43)</f>
        <v>0</v>
      </c>
      <c r="J44" s="353">
        <f t="shared" ref="J44" si="4">SUM(J42:J43)</f>
        <v>0</v>
      </c>
      <c r="K44" s="323">
        <f>SUM(F44:J44)</f>
        <v>0</v>
      </c>
      <c r="L44" s="299"/>
      <c r="M44" s="299"/>
      <c r="N44" s="260"/>
    </row>
    <row r="45" spans="2:14" ht="15" x14ac:dyDescent="0.25">
      <c r="B45" s="329"/>
      <c r="C45" s="313"/>
      <c r="D45" s="312"/>
      <c r="E45" s="312"/>
      <c r="F45" s="107"/>
      <c r="G45" s="287"/>
      <c r="H45" s="107"/>
      <c r="I45" s="107"/>
      <c r="J45" s="310" t="s">
        <v>127</v>
      </c>
      <c r="K45" s="325">
        <f>+F7*1650</f>
        <v>0</v>
      </c>
      <c r="L45" s="299"/>
      <c r="M45" s="299"/>
      <c r="N45" s="260"/>
    </row>
    <row r="46" spans="2:14" ht="15" x14ac:dyDescent="0.25">
      <c r="B46" s="331"/>
      <c r="C46" s="314"/>
      <c r="D46" s="314"/>
      <c r="E46" s="312"/>
      <c r="F46" s="286"/>
      <c r="G46" s="287"/>
      <c r="H46" s="311"/>
      <c r="I46" s="311"/>
      <c r="J46" s="279" t="s">
        <v>128</v>
      </c>
      <c r="K46" s="326">
        <f>+K44-K45</f>
        <v>0</v>
      </c>
      <c r="L46" s="299"/>
      <c r="M46" s="299"/>
      <c r="N46" s="260"/>
    </row>
    <row r="47" spans="2:14" ht="15" x14ac:dyDescent="0.25">
      <c r="B47" s="331"/>
      <c r="C47" s="314"/>
      <c r="D47" s="314"/>
      <c r="E47" s="312"/>
      <c r="F47" s="286"/>
      <c r="G47" s="287"/>
      <c r="H47" s="107"/>
      <c r="I47" s="283"/>
      <c r="J47" s="283"/>
      <c r="K47" s="320"/>
      <c r="L47" s="299"/>
      <c r="M47" s="299"/>
      <c r="N47" s="260"/>
    </row>
    <row r="48" spans="2:14" ht="17.25" customHeight="1" thickBot="1" x14ac:dyDescent="0.3">
      <c r="B48" s="322" t="s">
        <v>132</v>
      </c>
      <c r="C48" s="314"/>
      <c r="D48" s="314"/>
      <c r="E48" s="312"/>
      <c r="F48" s="285"/>
      <c r="G48" s="285"/>
      <c r="H48" s="282"/>
      <c r="I48" s="282"/>
      <c r="J48" s="282"/>
      <c r="K48" s="323">
        <f>SUM(F48:J48)</f>
        <v>0</v>
      </c>
      <c r="L48" s="299"/>
      <c r="M48" s="299"/>
      <c r="N48" s="260"/>
    </row>
    <row r="49" spans="2:14" ht="15" x14ac:dyDescent="0.25">
      <c r="B49" s="271"/>
      <c r="C49" s="270"/>
      <c r="D49" s="270"/>
      <c r="E49" s="312"/>
      <c r="F49" s="286"/>
      <c r="G49" s="287"/>
      <c r="H49" s="107"/>
      <c r="I49" s="283"/>
      <c r="J49" s="310" t="s">
        <v>127</v>
      </c>
      <c r="K49" s="325">
        <f>+F8*1650</f>
        <v>0</v>
      </c>
      <c r="L49" s="299"/>
      <c r="M49" s="299"/>
      <c r="N49" s="260"/>
    </row>
    <row r="50" spans="2:14" ht="15.75" thickBot="1" x14ac:dyDescent="0.3">
      <c r="B50" s="274"/>
      <c r="C50" s="275"/>
      <c r="D50" s="275"/>
      <c r="E50" s="332"/>
      <c r="F50" s="333"/>
      <c r="G50" s="334"/>
      <c r="H50" s="335"/>
      <c r="I50" s="335"/>
      <c r="J50" s="336" t="s">
        <v>128</v>
      </c>
      <c r="K50" s="337">
        <f>+K48-K49</f>
        <v>0</v>
      </c>
      <c r="L50" s="299"/>
      <c r="M50" s="299"/>
      <c r="N50" s="260"/>
    </row>
    <row r="51" spans="2:14" ht="15" x14ac:dyDescent="0.25">
      <c r="B51" s="271"/>
      <c r="C51" s="270"/>
      <c r="D51" s="270"/>
      <c r="E51" s="312"/>
      <c r="F51" s="286"/>
      <c r="G51" s="287"/>
      <c r="H51" s="107"/>
      <c r="I51" s="283"/>
      <c r="J51" s="283"/>
      <c r="K51" s="320"/>
      <c r="L51" s="299"/>
      <c r="M51" s="299"/>
      <c r="N51" s="260"/>
    </row>
    <row r="52" spans="2:14" ht="18.75" x14ac:dyDescent="0.3">
      <c r="B52" s="339" t="s">
        <v>140</v>
      </c>
      <c r="C52" s="313"/>
      <c r="D52" s="312"/>
      <c r="E52" s="312"/>
      <c r="F52" s="368" t="s">
        <v>2</v>
      </c>
      <c r="G52" s="369">
        <v>1</v>
      </c>
      <c r="H52" s="370">
        <v>2</v>
      </c>
      <c r="I52" s="369">
        <v>3</v>
      </c>
      <c r="J52" s="370">
        <v>4</v>
      </c>
      <c r="K52" s="320"/>
      <c r="L52" s="299"/>
      <c r="M52" s="299"/>
      <c r="N52" s="260"/>
    </row>
    <row r="53" spans="2:14" ht="15.75" x14ac:dyDescent="0.25">
      <c r="B53" s="354" t="s">
        <v>52</v>
      </c>
      <c r="C53" s="355"/>
      <c r="D53" s="356"/>
      <c r="E53" s="356"/>
      <c r="F53" s="371"/>
      <c r="G53" s="358"/>
      <c r="H53" s="358"/>
      <c r="I53" s="358"/>
      <c r="J53" s="394"/>
      <c r="K53" s="318"/>
      <c r="L53" s="299"/>
      <c r="M53" s="299"/>
      <c r="N53" s="260"/>
    </row>
    <row r="54" spans="2:14" ht="15.75" x14ac:dyDescent="0.25">
      <c r="B54" s="354" t="s">
        <v>53</v>
      </c>
      <c r="C54" s="355"/>
      <c r="D54" s="361"/>
      <c r="E54" s="361"/>
      <c r="F54" s="373"/>
      <c r="G54" s="363"/>
      <c r="H54" s="358"/>
      <c r="I54" s="358"/>
      <c r="J54" s="395"/>
      <c r="K54" s="319"/>
      <c r="L54" s="299"/>
      <c r="M54" s="299"/>
      <c r="N54" s="260"/>
    </row>
    <row r="55" spans="2:14" ht="15.75" x14ac:dyDescent="0.25">
      <c r="B55" s="354" t="s">
        <v>54</v>
      </c>
      <c r="C55" s="355"/>
      <c r="D55" s="361"/>
      <c r="E55" s="361"/>
      <c r="F55" s="373"/>
      <c r="G55" s="363"/>
      <c r="H55" s="358"/>
      <c r="I55" s="358"/>
      <c r="J55" s="396"/>
      <c r="K55" s="320"/>
      <c r="L55" s="299"/>
      <c r="M55" s="299"/>
      <c r="N55" s="260"/>
    </row>
    <row r="56" spans="2:14" ht="15.75" x14ac:dyDescent="0.25">
      <c r="B56" s="354" t="s">
        <v>114</v>
      </c>
      <c r="C56" s="355"/>
      <c r="D56" s="361"/>
      <c r="E56" s="361"/>
      <c r="F56" s="373"/>
      <c r="G56" s="363"/>
      <c r="H56" s="358"/>
      <c r="I56" s="358"/>
      <c r="J56" s="396"/>
      <c r="K56" s="321"/>
      <c r="L56" s="299"/>
      <c r="M56" s="299"/>
      <c r="N56" s="260"/>
    </row>
    <row r="57" spans="2:14" ht="16.5" thickBot="1" x14ac:dyDescent="0.3">
      <c r="B57" s="322" t="s">
        <v>133</v>
      </c>
      <c r="C57" s="314"/>
      <c r="D57" s="312"/>
      <c r="E57" s="312"/>
      <c r="F57" s="353">
        <f>SUM(F53:F56)</f>
        <v>0</v>
      </c>
      <c r="G57" s="352">
        <f t="shared" ref="G57" si="5">SUM(G53:G56)</f>
        <v>0</v>
      </c>
      <c r="H57" s="352">
        <f t="shared" ref="H57" si="6">SUM(H53:H56)</f>
        <v>0</v>
      </c>
      <c r="I57" s="352">
        <f t="shared" ref="I57" si="7">SUM(I53:I56)</f>
        <v>0</v>
      </c>
      <c r="J57" s="397">
        <f t="shared" ref="J57" si="8">SUM(J53:J56)</f>
        <v>0</v>
      </c>
      <c r="K57" s="404"/>
      <c r="L57" s="299"/>
      <c r="M57" s="299"/>
      <c r="N57" s="260"/>
    </row>
    <row r="58" spans="2:14" ht="15" x14ac:dyDescent="0.25">
      <c r="B58" s="324"/>
      <c r="C58" s="313"/>
      <c r="D58" s="312"/>
      <c r="E58" s="411" t="s">
        <v>127</v>
      </c>
      <c r="F58" s="414">
        <f t="shared" ref="F58:J58" si="9">+$F$12*1650</f>
        <v>0</v>
      </c>
      <c r="G58" s="402">
        <f t="shared" si="9"/>
        <v>0</v>
      </c>
      <c r="H58" s="400">
        <f t="shared" si="9"/>
        <v>0</v>
      </c>
      <c r="I58" s="400">
        <f t="shared" si="9"/>
        <v>0</v>
      </c>
      <c r="J58" s="403">
        <f t="shared" si="9"/>
        <v>0</v>
      </c>
      <c r="K58" s="325"/>
      <c r="L58" s="299"/>
      <c r="M58" s="299"/>
      <c r="N58" s="260"/>
    </row>
    <row r="59" spans="2:14" ht="15" x14ac:dyDescent="0.25">
      <c r="B59" s="410"/>
      <c r="C59" s="278"/>
      <c r="D59" s="398"/>
      <c r="E59" s="279" t="s">
        <v>128</v>
      </c>
      <c r="F59" s="415">
        <f t="shared" ref="F59:J59" si="10">+F57-F58</f>
        <v>0</v>
      </c>
      <c r="G59" s="393">
        <f t="shared" si="10"/>
        <v>0</v>
      </c>
      <c r="H59" s="401">
        <f t="shared" si="10"/>
        <v>0</v>
      </c>
      <c r="I59" s="401">
        <f t="shared" si="10"/>
        <v>0</v>
      </c>
      <c r="J59" s="399">
        <f t="shared" si="10"/>
        <v>0</v>
      </c>
      <c r="K59" s="405"/>
      <c r="L59" s="299"/>
      <c r="M59" s="299"/>
      <c r="N59" s="260"/>
    </row>
    <row r="60" spans="2:14" ht="15" x14ac:dyDescent="0.25">
      <c r="B60" s="324"/>
      <c r="C60" s="313"/>
      <c r="D60" s="312"/>
      <c r="E60" s="314"/>
      <c r="F60" s="107"/>
      <c r="G60" s="287"/>
      <c r="H60" s="107"/>
      <c r="I60" s="107"/>
      <c r="J60" s="281"/>
      <c r="K60" s="327"/>
      <c r="L60" s="299"/>
      <c r="M60" s="299"/>
      <c r="N60" s="260"/>
    </row>
    <row r="61" spans="2:14" ht="15.75" x14ac:dyDescent="0.25">
      <c r="B61" s="365" t="s">
        <v>118</v>
      </c>
      <c r="C61" s="366"/>
      <c r="D61" s="361"/>
      <c r="E61" s="355"/>
      <c r="F61" s="373"/>
      <c r="G61" s="363"/>
      <c r="H61" s="358"/>
      <c r="I61" s="358"/>
      <c r="J61" s="358"/>
      <c r="K61" s="318"/>
      <c r="L61" s="299"/>
      <c r="M61" s="299"/>
      <c r="N61" s="260"/>
    </row>
    <row r="62" spans="2:14" ht="15.75" x14ac:dyDescent="0.25">
      <c r="B62" s="365" t="s">
        <v>118</v>
      </c>
      <c r="C62" s="366"/>
      <c r="D62" s="361"/>
      <c r="E62" s="355"/>
      <c r="F62" s="373"/>
      <c r="G62" s="363"/>
      <c r="H62" s="358"/>
      <c r="I62" s="358"/>
      <c r="J62" s="358"/>
      <c r="K62" s="318"/>
      <c r="L62" s="299"/>
      <c r="M62" s="299"/>
      <c r="N62" s="260"/>
    </row>
    <row r="63" spans="2:14" ht="16.5" thickBot="1" x14ac:dyDescent="0.3">
      <c r="B63" s="322" t="s">
        <v>134</v>
      </c>
      <c r="C63" s="314"/>
      <c r="D63" s="312"/>
      <c r="E63" s="312"/>
      <c r="F63" s="353">
        <f>SUM(F61:F62)</f>
        <v>0</v>
      </c>
      <c r="G63" s="352">
        <f t="shared" ref="G63" si="11">SUM(G61:G62)</f>
        <v>0</v>
      </c>
      <c r="H63" s="352">
        <f t="shared" ref="H63" si="12">SUM(H61:H62)</f>
        <v>0</v>
      </c>
      <c r="I63" s="352">
        <f t="shared" ref="I63" si="13">SUM(I61:I62)</f>
        <v>0</v>
      </c>
      <c r="J63" s="397">
        <f t="shared" ref="J63" si="14">SUM(J61:J62)</f>
        <v>0</v>
      </c>
      <c r="K63" s="404"/>
      <c r="L63" s="299"/>
      <c r="M63" s="299"/>
      <c r="N63" s="260"/>
    </row>
    <row r="64" spans="2:14" ht="15" x14ac:dyDescent="0.25">
      <c r="B64" s="324"/>
      <c r="C64" s="313"/>
      <c r="D64" s="312"/>
      <c r="E64" s="411" t="s">
        <v>127</v>
      </c>
      <c r="F64" s="414">
        <f>+$F$13*1650</f>
        <v>0</v>
      </c>
      <c r="G64" s="402">
        <f>+$F$13*1650</f>
        <v>0</v>
      </c>
      <c r="H64" s="400">
        <f t="shared" ref="H64:J64" si="15">+$F$13*1650</f>
        <v>0</v>
      </c>
      <c r="I64" s="400">
        <f t="shared" si="15"/>
        <v>0</v>
      </c>
      <c r="J64" s="403">
        <f t="shared" si="15"/>
        <v>0</v>
      </c>
      <c r="K64" s="325"/>
      <c r="L64" s="299"/>
      <c r="M64" s="299"/>
      <c r="N64" s="260"/>
    </row>
    <row r="65" spans="2:14" ht="15" x14ac:dyDescent="0.25">
      <c r="B65" s="410"/>
      <c r="C65" s="278"/>
      <c r="D65" s="398"/>
      <c r="E65" s="279" t="s">
        <v>128</v>
      </c>
      <c r="F65" s="415">
        <f>+F63-F64</f>
        <v>0</v>
      </c>
      <c r="G65" s="393">
        <f>+G63-G64</f>
        <v>0</v>
      </c>
      <c r="H65" s="401">
        <f t="shared" ref="H65" si="16">+H63-H64</f>
        <v>0</v>
      </c>
      <c r="I65" s="401">
        <f t="shared" ref="I65" si="17">+I63-I64</f>
        <v>0</v>
      </c>
      <c r="J65" s="399">
        <f t="shared" ref="J65" si="18">+J63-J64</f>
        <v>0</v>
      </c>
      <c r="K65" s="405"/>
      <c r="L65" s="299"/>
      <c r="M65" s="299"/>
      <c r="N65" s="260"/>
    </row>
    <row r="66" spans="2:14" ht="15" x14ac:dyDescent="0.25">
      <c r="B66" s="329"/>
      <c r="C66" s="313"/>
      <c r="D66" s="312"/>
      <c r="E66" s="312"/>
      <c r="F66" s="286"/>
      <c r="G66" s="287"/>
      <c r="H66" s="107"/>
      <c r="I66" s="283"/>
      <c r="J66" s="281"/>
      <c r="K66" s="327"/>
      <c r="L66" s="299"/>
      <c r="M66" s="299"/>
      <c r="N66" s="260"/>
    </row>
    <row r="67" spans="2:14" ht="15.75" x14ac:dyDescent="0.25">
      <c r="B67" s="367" t="s">
        <v>113</v>
      </c>
      <c r="C67" s="366"/>
      <c r="D67" s="361"/>
      <c r="E67" s="361"/>
      <c r="F67" s="373"/>
      <c r="G67" s="363"/>
      <c r="H67" s="358"/>
      <c r="I67" s="358"/>
      <c r="J67" s="358"/>
      <c r="K67" s="318"/>
      <c r="L67" s="299"/>
      <c r="M67" s="299"/>
      <c r="N67" s="260"/>
    </row>
    <row r="68" spans="2:14" ht="15.75" x14ac:dyDescent="0.25">
      <c r="B68" s="367" t="s">
        <v>113</v>
      </c>
      <c r="C68" s="366"/>
      <c r="D68" s="361"/>
      <c r="E68" s="361"/>
      <c r="F68" s="373"/>
      <c r="G68" s="363"/>
      <c r="H68" s="358"/>
      <c r="I68" s="358"/>
      <c r="J68" s="358"/>
      <c r="K68" s="318"/>
      <c r="L68" s="299"/>
      <c r="M68" s="299"/>
      <c r="N68" s="260"/>
    </row>
    <row r="69" spans="2:14" ht="16.5" thickBot="1" x14ac:dyDescent="0.3">
      <c r="B69" s="322" t="s">
        <v>135</v>
      </c>
      <c r="C69" s="313"/>
      <c r="D69" s="312"/>
      <c r="E69" s="312"/>
      <c r="F69" s="353">
        <f>SUM(F67:F68)</f>
        <v>0</v>
      </c>
      <c r="G69" s="352">
        <f t="shared" ref="G69" si="19">SUM(G67:G68)</f>
        <v>0</v>
      </c>
      <c r="H69" s="352">
        <f t="shared" ref="H69" si="20">SUM(H67:H68)</f>
        <v>0</v>
      </c>
      <c r="I69" s="352">
        <f t="shared" ref="I69" si="21">SUM(I67:I68)</f>
        <v>0</v>
      </c>
      <c r="J69" s="397">
        <f t="shared" ref="J69" si="22">SUM(J67:J68)</f>
        <v>0</v>
      </c>
      <c r="K69" s="404"/>
      <c r="L69" s="299"/>
      <c r="M69" s="299"/>
      <c r="N69" s="260"/>
    </row>
    <row r="70" spans="2:14" ht="15" x14ac:dyDescent="0.25">
      <c r="B70" s="329"/>
      <c r="C70" s="313"/>
      <c r="D70" s="312"/>
      <c r="E70" s="411" t="s">
        <v>127</v>
      </c>
      <c r="F70" s="414">
        <f>+$F$14*1650</f>
        <v>0</v>
      </c>
      <c r="G70" s="402">
        <f>+$F$14*1650</f>
        <v>0</v>
      </c>
      <c r="H70" s="400">
        <f t="shared" ref="H70:J70" si="23">+$F$14*1650</f>
        <v>0</v>
      </c>
      <c r="I70" s="400">
        <f t="shared" si="23"/>
        <v>0</v>
      </c>
      <c r="J70" s="403">
        <f t="shared" si="23"/>
        <v>0</v>
      </c>
      <c r="K70" s="325"/>
      <c r="L70" s="299"/>
      <c r="M70" s="299"/>
      <c r="N70" s="260"/>
    </row>
    <row r="71" spans="2:14" ht="15.75" thickBot="1" x14ac:dyDescent="0.3">
      <c r="B71" s="412"/>
      <c r="C71" s="335"/>
      <c r="D71" s="413"/>
      <c r="E71" s="336" t="s">
        <v>128</v>
      </c>
      <c r="F71" s="416">
        <f t="shared" ref="F71:G71" si="24">+F69-F70</f>
        <v>0</v>
      </c>
      <c r="G71" s="406">
        <f t="shared" si="24"/>
        <v>0</v>
      </c>
      <c r="H71" s="407">
        <f t="shared" ref="H71" si="25">+H69-H70</f>
        <v>0</v>
      </c>
      <c r="I71" s="407">
        <f t="shared" ref="I71" si="26">+I69-I70</f>
        <v>0</v>
      </c>
      <c r="J71" s="408">
        <f t="shared" ref="J71" si="27">+J69-J70</f>
        <v>0</v>
      </c>
      <c r="K71" s="409"/>
      <c r="L71" s="299"/>
      <c r="M71" s="299"/>
      <c r="N71" s="260"/>
    </row>
    <row r="72" spans="2:14" ht="15" x14ac:dyDescent="0.25">
      <c r="B72" s="331"/>
      <c r="C72" s="314"/>
      <c r="D72" s="314"/>
      <c r="E72" s="312"/>
      <c r="F72" s="286"/>
      <c r="G72" s="287"/>
      <c r="H72" s="107"/>
      <c r="I72" s="283"/>
      <c r="J72" s="283"/>
      <c r="K72" s="320"/>
      <c r="L72" s="283"/>
      <c r="M72" s="299"/>
      <c r="N72" s="260"/>
    </row>
    <row r="73" spans="2:14" ht="18.75" x14ac:dyDescent="0.3">
      <c r="B73" s="339" t="s">
        <v>141</v>
      </c>
      <c r="C73" s="313"/>
      <c r="D73" s="312"/>
      <c r="E73" s="312"/>
      <c r="F73" s="368" t="s">
        <v>2</v>
      </c>
      <c r="G73" s="369">
        <v>1</v>
      </c>
      <c r="H73" s="370">
        <v>2</v>
      </c>
      <c r="I73" s="369">
        <v>3</v>
      </c>
      <c r="J73" s="370">
        <v>4</v>
      </c>
      <c r="K73" s="320"/>
      <c r="L73" s="299"/>
      <c r="M73" s="299"/>
      <c r="N73" s="260"/>
    </row>
    <row r="74" spans="2:14" ht="15.75" x14ac:dyDescent="0.25">
      <c r="B74" s="354" t="s">
        <v>52</v>
      </c>
      <c r="C74" s="355"/>
      <c r="D74" s="356"/>
      <c r="E74" s="356"/>
      <c r="F74" s="371"/>
      <c r="G74" s="359"/>
      <c r="H74" s="359"/>
      <c r="I74" s="358"/>
      <c r="J74" s="372"/>
      <c r="K74" s="318"/>
      <c r="L74" s="299"/>
      <c r="M74" s="299"/>
      <c r="N74" s="260"/>
    </row>
    <row r="75" spans="2:14" ht="15.75" x14ac:dyDescent="0.25">
      <c r="B75" s="354" t="s">
        <v>53</v>
      </c>
      <c r="C75" s="355"/>
      <c r="D75" s="361"/>
      <c r="E75" s="361"/>
      <c r="F75" s="373"/>
      <c r="G75" s="375"/>
      <c r="H75" s="359"/>
      <c r="I75" s="358"/>
      <c r="J75" s="374"/>
      <c r="K75" s="319"/>
      <c r="L75" s="299"/>
      <c r="M75" s="299"/>
      <c r="N75" s="260"/>
    </row>
    <row r="76" spans="2:14" ht="15.75" x14ac:dyDescent="0.25">
      <c r="B76" s="354" t="s">
        <v>54</v>
      </c>
      <c r="C76" s="355"/>
      <c r="D76" s="361"/>
      <c r="E76" s="361"/>
      <c r="F76" s="373"/>
      <c r="G76" s="375"/>
      <c r="H76" s="359"/>
      <c r="I76" s="358"/>
      <c r="J76" s="358"/>
      <c r="K76" s="320"/>
      <c r="L76" s="299"/>
      <c r="M76" s="299"/>
      <c r="N76" s="260"/>
    </row>
    <row r="77" spans="2:14" ht="15.75" x14ac:dyDescent="0.25">
      <c r="B77" s="354" t="s">
        <v>114</v>
      </c>
      <c r="C77" s="355"/>
      <c r="D77" s="361"/>
      <c r="E77" s="361"/>
      <c r="F77" s="373"/>
      <c r="G77" s="375"/>
      <c r="H77" s="359"/>
      <c r="I77" s="358"/>
      <c r="J77" s="358"/>
      <c r="K77" s="321"/>
      <c r="L77" s="299"/>
      <c r="M77" s="299"/>
      <c r="N77" s="260"/>
    </row>
    <row r="78" spans="2:14" ht="16.5" thickBot="1" x14ac:dyDescent="0.3">
      <c r="B78" s="322" t="s">
        <v>126</v>
      </c>
      <c r="C78" s="314"/>
      <c r="D78" s="312"/>
      <c r="E78" s="312"/>
      <c r="F78" s="353">
        <f>SUM(F74:F77)</f>
        <v>0</v>
      </c>
      <c r="G78" s="353">
        <f t="shared" ref="G78" si="28">SUM(G74:G77)</f>
        <v>0</v>
      </c>
      <c r="H78" s="353">
        <f t="shared" ref="H78" si="29">SUM(H74:H77)</f>
        <v>0</v>
      </c>
      <c r="I78" s="352">
        <f t="shared" ref="I78" si="30">SUM(I74:I77)</f>
        <v>0</v>
      </c>
      <c r="J78" s="352">
        <f t="shared" ref="J78" si="31">SUM(J74:J77)</f>
        <v>0</v>
      </c>
      <c r="K78" s="323">
        <f>SUM(F78:J78)</f>
        <v>0</v>
      </c>
      <c r="L78" s="299"/>
      <c r="M78" s="299"/>
      <c r="N78" s="260"/>
    </row>
    <row r="79" spans="2:14" ht="15" x14ac:dyDescent="0.25">
      <c r="B79" s="324"/>
      <c r="C79" s="313"/>
      <c r="D79" s="312"/>
      <c r="E79" s="314"/>
      <c r="F79" s="107"/>
      <c r="G79" s="287"/>
      <c r="H79" s="86"/>
      <c r="I79" s="86"/>
      <c r="J79" s="310" t="s">
        <v>127</v>
      </c>
      <c r="K79" s="325">
        <f>+F20*1650</f>
        <v>0</v>
      </c>
      <c r="L79" s="299"/>
      <c r="M79" s="299"/>
      <c r="N79" s="260"/>
    </row>
    <row r="80" spans="2:14" ht="15" x14ac:dyDescent="0.25">
      <c r="B80" s="324"/>
      <c r="C80" s="313"/>
      <c r="D80" s="312"/>
      <c r="E80" s="314"/>
      <c r="F80" s="107"/>
      <c r="G80" s="287"/>
      <c r="H80" s="311"/>
      <c r="I80" s="311"/>
      <c r="J80" s="279" t="s">
        <v>128</v>
      </c>
      <c r="K80" s="326">
        <f>+K78-K79</f>
        <v>0</v>
      </c>
      <c r="L80" s="299"/>
      <c r="M80" s="299"/>
      <c r="N80" s="260"/>
    </row>
    <row r="81" spans="2:14" ht="15" x14ac:dyDescent="0.25">
      <c r="B81" s="324"/>
      <c r="C81" s="313"/>
      <c r="D81" s="312"/>
      <c r="E81" s="314"/>
      <c r="F81" s="107"/>
      <c r="G81" s="287"/>
      <c r="H81" s="107"/>
      <c r="I81" s="107"/>
      <c r="J81" s="281"/>
      <c r="K81" s="327"/>
      <c r="L81" s="299"/>
      <c r="M81" s="299"/>
      <c r="N81" s="260"/>
    </row>
    <row r="82" spans="2:14" ht="15.75" x14ac:dyDescent="0.25">
      <c r="B82" s="365" t="s">
        <v>118</v>
      </c>
      <c r="C82" s="366"/>
      <c r="D82" s="361"/>
      <c r="E82" s="355"/>
      <c r="F82" s="373"/>
      <c r="G82" s="375"/>
      <c r="H82" s="359"/>
      <c r="I82" s="358"/>
      <c r="J82" s="358"/>
      <c r="K82" s="318"/>
      <c r="L82" s="299"/>
      <c r="M82" s="299"/>
      <c r="N82" s="260"/>
    </row>
    <row r="83" spans="2:14" ht="15.75" x14ac:dyDescent="0.25">
      <c r="B83" s="365" t="s">
        <v>118</v>
      </c>
      <c r="C83" s="366"/>
      <c r="D83" s="361"/>
      <c r="E83" s="355"/>
      <c r="F83" s="373"/>
      <c r="G83" s="375"/>
      <c r="H83" s="359"/>
      <c r="I83" s="358"/>
      <c r="J83" s="358"/>
      <c r="K83" s="318"/>
      <c r="L83" s="299"/>
      <c r="M83" s="299"/>
      <c r="N83" s="260"/>
    </row>
    <row r="84" spans="2:14" ht="16.5" thickBot="1" x14ac:dyDescent="0.3">
      <c r="B84" s="322" t="s">
        <v>130</v>
      </c>
      <c r="C84" s="313"/>
      <c r="D84" s="312"/>
      <c r="E84" s="312"/>
      <c r="F84" s="353">
        <f>SUM(F82:F83)</f>
        <v>0</v>
      </c>
      <c r="G84" s="353">
        <f t="shared" ref="G84" si="32">SUM(G82:G83)</f>
        <v>0</v>
      </c>
      <c r="H84" s="353">
        <f t="shared" ref="H84" si="33">SUM(H82:H83)</f>
        <v>0</v>
      </c>
      <c r="I84" s="352">
        <f t="shared" ref="I84" si="34">SUM(I82:I83)</f>
        <v>0</v>
      </c>
      <c r="J84" s="352">
        <f t="shared" ref="J84" si="35">SUM(J82:J83)</f>
        <v>0</v>
      </c>
      <c r="K84" s="328">
        <f>SUM(F84:J84)</f>
        <v>0</v>
      </c>
      <c r="L84" s="299"/>
      <c r="M84" s="299"/>
      <c r="N84" s="260"/>
    </row>
    <row r="85" spans="2:14" ht="15" x14ac:dyDescent="0.25">
      <c r="B85" s="329"/>
      <c r="C85" s="313"/>
      <c r="D85" s="312"/>
      <c r="E85" s="312"/>
      <c r="F85" s="107"/>
      <c r="G85" s="287"/>
      <c r="H85" s="107"/>
      <c r="I85" s="107"/>
      <c r="J85" s="310" t="s">
        <v>127</v>
      </c>
      <c r="K85" s="330">
        <f>+F21*1650</f>
        <v>0</v>
      </c>
      <c r="L85" s="299"/>
      <c r="M85" s="299"/>
      <c r="N85" s="260"/>
    </row>
    <row r="86" spans="2:14" ht="15" x14ac:dyDescent="0.25">
      <c r="B86" s="331"/>
      <c r="C86" s="313"/>
      <c r="D86" s="312"/>
      <c r="E86" s="312"/>
      <c r="F86" s="286"/>
      <c r="G86" s="287"/>
      <c r="H86" s="311"/>
      <c r="I86" s="311"/>
      <c r="J86" s="279" t="s">
        <v>128</v>
      </c>
      <c r="K86" s="326">
        <f>+K84-K85</f>
        <v>0</v>
      </c>
      <c r="L86" s="299"/>
      <c r="M86" s="299"/>
      <c r="N86" s="260"/>
    </row>
    <row r="87" spans="2:14" ht="15" x14ac:dyDescent="0.25">
      <c r="B87" s="329"/>
      <c r="C87" s="313"/>
      <c r="D87" s="312"/>
      <c r="E87" s="312"/>
      <c r="F87" s="286"/>
      <c r="G87" s="287"/>
      <c r="H87" s="107"/>
      <c r="I87" s="283"/>
      <c r="J87" s="281"/>
      <c r="K87" s="327"/>
      <c r="L87" s="299"/>
      <c r="M87" s="299"/>
      <c r="N87" s="260"/>
    </row>
    <row r="88" spans="2:14" ht="15.75" x14ac:dyDescent="0.25">
      <c r="B88" s="367" t="s">
        <v>113</v>
      </c>
      <c r="C88" s="366"/>
      <c r="D88" s="361"/>
      <c r="E88" s="361"/>
      <c r="F88" s="373"/>
      <c r="G88" s="375"/>
      <c r="H88" s="359"/>
      <c r="I88" s="358"/>
      <c r="J88" s="358"/>
      <c r="K88" s="318"/>
      <c r="L88" s="299"/>
      <c r="M88" s="299"/>
      <c r="N88" s="260"/>
    </row>
    <row r="89" spans="2:14" ht="15.75" x14ac:dyDescent="0.25">
      <c r="B89" s="367" t="s">
        <v>113</v>
      </c>
      <c r="C89" s="366"/>
      <c r="D89" s="361"/>
      <c r="E89" s="361"/>
      <c r="F89" s="373"/>
      <c r="G89" s="375"/>
      <c r="H89" s="359"/>
      <c r="I89" s="358"/>
      <c r="J89" s="358"/>
      <c r="K89" s="318"/>
      <c r="L89" s="299"/>
      <c r="M89" s="299"/>
      <c r="N89" s="260"/>
    </row>
    <row r="90" spans="2:14" ht="16.5" thickBot="1" x14ac:dyDescent="0.3">
      <c r="B90" s="322" t="s">
        <v>131</v>
      </c>
      <c r="C90" s="313"/>
      <c r="D90" s="312"/>
      <c r="E90" s="312"/>
      <c r="F90" s="353">
        <f>SUM(F88:F89)</f>
        <v>0</v>
      </c>
      <c r="G90" s="353">
        <f t="shared" ref="G90" si="36">SUM(G88:G89)</f>
        <v>0</v>
      </c>
      <c r="H90" s="353">
        <f t="shared" ref="H90" si="37">SUM(H88:H89)</f>
        <v>0</v>
      </c>
      <c r="I90" s="352">
        <f t="shared" ref="I90" si="38">SUM(I88:I89)</f>
        <v>0</v>
      </c>
      <c r="J90" s="352">
        <f t="shared" ref="J90" si="39">SUM(J88:J89)</f>
        <v>0</v>
      </c>
      <c r="K90" s="323">
        <f>SUM(F90:J90)</f>
        <v>0</v>
      </c>
      <c r="L90" s="299"/>
      <c r="M90" s="299"/>
      <c r="N90" s="260"/>
    </row>
    <row r="91" spans="2:14" ht="15" x14ac:dyDescent="0.25">
      <c r="B91" s="329"/>
      <c r="C91" s="313"/>
      <c r="D91" s="312"/>
      <c r="E91" s="312"/>
      <c r="F91" s="107"/>
      <c r="G91" s="287"/>
      <c r="H91" s="107"/>
      <c r="I91" s="107"/>
      <c r="J91" s="310" t="s">
        <v>127</v>
      </c>
      <c r="K91" s="325">
        <f>+F22*1650</f>
        <v>0</v>
      </c>
      <c r="L91" s="299"/>
      <c r="M91" s="299"/>
      <c r="N91" s="260"/>
    </row>
    <row r="92" spans="2:14" ht="15" x14ac:dyDescent="0.25">
      <c r="B92" s="331"/>
      <c r="C92" s="314"/>
      <c r="D92" s="314"/>
      <c r="E92" s="312"/>
      <c r="F92" s="286"/>
      <c r="G92" s="287"/>
      <c r="H92" s="311"/>
      <c r="I92" s="311"/>
      <c r="J92" s="279" t="s">
        <v>128</v>
      </c>
      <c r="K92" s="326">
        <f>+K90-K91</f>
        <v>0</v>
      </c>
      <c r="L92" s="299"/>
      <c r="M92" s="299"/>
      <c r="N92" s="260"/>
    </row>
    <row r="93" spans="2:14" ht="15" x14ac:dyDescent="0.25">
      <c r="B93" s="331"/>
      <c r="C93" s="314"/>
      <c r="D93" s="314"/>
      <c r="E93" s="312"/>
      <c r="F93" s="286"/>
      <c r="G93" s="287"/>
      <c r="H93" s="107"/>
      <c r="I93" s="283"/>
      <c r="J93" s="283"/>
      <c r="K93" s="320"/>
      <c r="L93" s="299"/>
      <c r="M93" s="299"/>
      <c r="N93" s="260"/>
    </row>
    <row r="94" spans="2:14" ht="15" customHeight="1" thickBot="1" x14ac:dyDescent="0.3">
      <c r="B94" s="322" t="s">
        <v>132</v>
      </c>
      <c r="C94" s="314"/>
      <c r="D94" s="314"/>
      <c r="E94" s="312"/>
      <c r="F94" s="282">
        <f>SUM(F92:F93)</f>
        <v>0</v>
      </c>
      <c r="G94" s="282">
        <f t="shared" ref="G94" si="40">SUM(G92:G93)</f>
        <v>0</v>
      </c>
      <c r="H94" s="282">
        <f t="shared" ref="H94" si="41">SUM(H92:H93)</f>
        <v>0</v>
      </c>
      <c r="I94" s="285">
        <f t="shared" ref="I94" si="42">SUM(I92:I93)</f>
        <v>0</v>
      </c>
      <c r="J94" s="285">
        <f t="shared" ref="J94" si="43">SUM(J92:J93)</f>
        <v>0</v>
      </c>
      <c r="K94" s="323">
        <f>SUM(F94:J94)</f>
        <v>0</v>
      </c>
      <c r="L94" s="299"/>
      <c r="M94" s="299"/>
      <c r="N94" s="260"/>
    </row>
    <row r="95" spans="2:14" ht="15" x14ac:dyDescent="0.25">
      <c r="B95" s="271"/>
      <c r="C95" s="270"/>
      <c r="D95" s="270"/>
      <c r="E95" s="312"/>
      <c r="F95" s="286"/>
      <c r="G95" s="287"/>
      <c r="H95" s="107"/>
      <c r="I95" s="283"/>
      <c r="J95" s="310" t="s">
        <v>127</v>
      </c>
      <c r="K95" s="325">
        <f>+F23*1650</f>
        <v>0</v>
      </c>
      <c r="L95" s="299"/>
      <c r="M95" s="299"/>
      <c r="N95" s="260"/>
    </row>
    <row r="96" spans="2:14" ht="15.75" thickBot="1" x14ac:dyDescent="0.3">
      <c r="B96" s="274"/>
      <c r="C96" s="275"/>
      <c r="D96" s="275"/>
      <c r="E96" s="332"/>
      <c r="F96" s="333"/>
      <c r="G96" s="334"/>
      <c r="H96" s="335"/>
      <c r="I96" s="335"/>
      <c r="J96" s="336" t="s">
        <v>128</v>
      </c>
      <c r="K96" s="337">
        <f>+K94-K95</f>
        <v>0</v>
      </c>
      <c r="L96" s="299"/>
      <c r="M96" s="299"/>
      <c r="N96" s="260"/>
    </row>
    <row r="97" spans="2:14" ht="15" x14ac:dyDescent="0.25">
      <c r="B97" s="418"/>
      <c r="C97" s="419"/>
      <c r="D97" s="420"/>
      <c r="E97" s="420"/>
      <c r="F97" s="421"/>
      <c r="G97" s="422"/>
      <c r="H97" s="225"/>
      <c r="I97" s="423"/>
      <c r="J97" s="423"/>
      <c r="K97" s="424"/>
      <c r="L97" s="299"/>
      <c r="M97" s="299"/>
      <c r="N97" s="260"/>
    </row>
    <row r="98" spans="2:14" ht="15" x14ac:dyDescent="0.25">
      <c r="B98" s="276"/>
      <c r="C98" s="291"/>
      <c r="D98" s="290"/>
      <c r="E98" s="290"/>
      <c r="F98" s="286"/>
      <c r="G98" s="287"/>
      <c r="H98" s="107"/>
      <c r="I98" s="283"/>
      <c r="J98" s="283"/>
      <c r="K98" s="320"/>
      <c r="L98" s="299"/>
      <c r="M98" s="299"/>
      <c r="N98" s="260"/>
    </row>
    <row r="99" spans="2:14" ht="15" x14ac:dyDescent="0.25">
      <c r="B99" s="276"/>
      <c r="C99" s="291"/>
      <c r="D99" s="290"/>
      <c r="E99" s="290"/>
      <c r="F99" s="286"/>
      <c r="G99" s="287"/>
      <c r="H99" s="107"/>
      <c r="I99" s="283"/>
      <c r="J99" s="283"/>
      <c r="K99" s="320"/>
      <c r="L99" s="299"/>
      <c r="M99" s="299"/>
      <c r="N99" s="260"/>
    </row>
    <row r="100" spans="2:14" ht="15" x14ac:dyDescent="0.25">
      <c r="B100" s="425"/>
      <c r="C100" s="291"/>
      <c r="D100" s="290"/>
      <c r="E100" s="290"/>
      <c r="F100" s="286"/>
      <c r="G100" s="287"/>
      <c r="H100" s="107"/>
      <c r="I100" s="283"/>
      <c r="J100" s="426"/>
      <c r="K100" s="319"/>
      <c r="L100" s="298"/>
      <c r="M100" s="298"/>
      <c r="N100" s="262"/>
    </row>
    <row r="101" spans="2:14" ht="15" x14ac:dyDescent="0.25">
      <c r="B101" s="427" t="s">
        <v>142</v>
      </c>
      <c r="C101" s="107"/>
      <c r="D101" s="107"/>
      <c r="E101" s="107"/>
      <c r="F101" s="107"/>
      <c r="G101" s="287"/>
      <c r="H101" s="107"/>
      <c r="I101" s="107"/>
      <c r="J101" s="107"/>
      <c r="K101" s="318"/>
      <c r="L101" s="106"/>
      <c r="M101" s="106"/>
    </row>
    <row r="102" spans="2:14" ht="15" x14ac:dyDescent="0.25">
      <c r="B102" s="425"/>
      <c r="C102" s="107"/>
      <c r="D102" s="107"/>
      <c r="E102" s="107"/>
      <c r="F102" s="107"/>
      <c r="G102" s="287"/>
      <c r="H102" s="107"/>
      <c r="I102" s="107"/>
      <c r="J102" s="107"/>
      <c r="K102" s="318"/>
      <c r="L102" s="106"/>
      <c r="M102" s="106"/>
    </row>
    <row r="103" spans="2:14" ht="15" x14ac:dyDescent="0.25">
      <c r="B103" s="280" t="s">
        <v>105</v>
      </c>
      <c r="C103" s="283"/>
      <c r="D103" s="283">
        <v>0</v>
      </c>
      <c r="E103" s="283"/>
      <c r="F103" s="283"/>
      <c r="G103" s="287"/>
      <c r="H103" s="107"/>
      <c r="I103" s="107"/>
      <c r="J103" s="107"/>
      <c r="K103" s="318"/>
      <c r="L103" s="106"/>
      <c r="M103" s="106"/>
    </row>
    <row r="104" spans="2:14" ht="15" customHeight="1" x14ac:dyDescent="0.25">
      <c r="B104" s="280" t="s">
        <v>106</v>
      </c>
      <c r="C104" s="283"/>
      <c r="D104" s="293">
        <v>0</v>
      </c>
      <c r="E104" s="293"/>
      <c r="F104" s="283"/>
      <c r="G104" s="454" t="s">
        <v>143</v>
      </c>
      <c r="H104" s="454"/>
      <c r="I104" s="454"/>
      <c r="J104" s="454"/>
      <c r="K104" s="455"/>
      <c r="L104" s="287"/>
      <c r="M104" s="106"/>
    </row>
    <row r="105" spans="2:14" ht="15" customHeight="1" x14ac:dyDescent="0.25">
      <c r="B105" s="280" t="s">
        <v>108</v>
      </c>
      <c r="C105" s="283"/>
      <c r="D105" s="293">
        <v>0</v>
      </c>
      <c r="E105" s="293"/>
      <c r="F105" s="283"/>
      <c r="G105" s="454" t="s">
        <v>107</v>
      </c>
      <c r="H105" s="454"/>
      <c r="I105" s="454"/>
      <c r="J105" s="454"/>
      <c r="K105" s="455"/>
      <c r="L105" s="287"/>
      <c r="M105" s="106"/>
    </row>
    <row r="106" spans="2:14" ht="15" x14ac:dyDescent="0.2">
      <c r="B106" s="428" t="s">
        <v>39</v>
      </c>
      <c r="C106" s="294"/>
      <c r="D106" s="295">
        <v>0</v>
      </c>
      <c r="E106" s="295"/>
      <c r="F106" s="294"/>
      <c r="G106" s="107"/>
      <c r="H106" s="107"/>
      <c r="I106" s="107"/>
      <c r="J106" s="107"/>
      <c r="K106" s="318"/>
      <c r="L106" s="106"/>
      <c r="M106" s="106"/>
    </row>
    <row r="107" spans="2:14" ht="30" customHeight="1" x14ac:dyDescent="0.2">
      <c r="B107" s="428" t="s">
        <v>109</v>
      </c>
      <c r="C107" s="294"/>
      <c r="D107" s="295">
        <v>0</v>
      </c>
      <c r="E107" s="295"/>
      <c r="F107" s="294"/>
      <c r="G107" s="456" t="s">
        <v>110</v>
      </c>
      <c r="H107" s="456"/>
      <c r="I107" s="456"/>
      <c r="J107" s="456"/>
      <c r="K107" s="457"/>
      <c r="L107" s="303"/>
      <c r="M107" s="106"/>
    </row>
    <row r="108" spans="2:14" ht="30" customHeight="1" x14ac:dyDescent="0.25">
      <c r="B108" s="428" t="s">
        <v>111</v>
      </c>
      <c r="C108" s="294"/>
      <c r="D108" s="295">
        <v>0</v>
      </c>
      <c r="E108" s="295"/>
      <c r="F108" s="294"/>
      <c r="G108" s="458" t="s">
        <v>112</v>
      </c>
      <c r="H108" s="458"/>
      <c r="I108" s="458"/>
      <c r="J108" s="458"/>
      <c r="K108" s="459"/>
      <c r="L108" s="417"/>
      <c r="M108" s="302"/>
      <c r="N108" s="264"/>
    </row>
    <row r="109" spans="2:14" ht="15" x14ac:dyDescent="0.25">
      <c r="B109" s="427" t="s">
        <v>89</v>
      </c>
      <c r="C109" s="283"/>
      <c r="D109" s="291" t="s">
        <v>102</v>
      </c>
      <c r="E109" s="291"/>
      <c r="F109" s="291"/>
      <c r="G109" s="287"/>
      <c r="H109" s="107"/>
      <c r="I109" s="107"/>
      <c r="J109" s="107"/>
      <c r="K109" s="318"/>
      <c r="L109" s="106"/>
      <c r="M109" s="106"/>
    </row>
    <row r="110" spans="2:14" ht="15" x14ac:dyDescent="0.25">
      <c r="B110" s="425" t="s">
        <v>103</v>
      </c>
      <c r="C110" s="293"/>
      <c r="D110" s="290">
        <v>0</v>
      </c>
      <c r="E110" s="290"/>
      <c r="F110" s="291"/>
      <c r="G110" s="107"/>
      <c r="H110" s="107"/>
      <c r="I110" s="107"/>
      <c r="J110" s="107"/>
      <c r="K110" s="318"/>
      <c r="L110" s="106"/>
      <c r="M110" s="106"/>
    </row>
    <row r="111" spans="2:14" ht="15" x14ac:dyDescent="0.25">
      <c r="B111" s="280" t="s">
        <v>104</v>
      </c>
      <c r="C111" s="293"/>
      <c r="D111" s="290">
        <f>SUM(D110*20/100 )</f>
        <v>0</v>
      </c>
      <c r="E111" s="290"/>
      <c r="F111" s="291"/>
      <c r="G111" s="107"/>
      <c r="H111" s="107"/>
      <c r="I111" s="107"/>
      <c r="J111" s="107"/>
      <c r="K111" s="318"/>
      <c r="L111" s="106"/>
      <c r="M111" s="106"/>
    </row>
    <row r="112" spans="2:14" ht="15" x14ac:dyDescent="0.25">
      <c r="B112" s="429"/>
      <c r="C112" s="293"/>
      <c r="D112" s="290"/>
      <c r="E112" s="290"/>
      <c r="F112" s="291"/>
      <c r="G112" s="303"/>
      <c r="H112" s="107"/>
      <c r="I112" s="107"/>
      <c r="J112" s="107"/>
      <c r="K112" s="318"/>
      <c r="L112" s="106"/>
      <c r="M112" s="106"/>
    </row>
    <row r="113" spans="2:14" ht="15.75" thickBot="1" x14ac:dyDescent="0.3">
      <c r="B113" s="430"/>
      <c r="C113" s="226"/>
      <c r="D113" s="226"/>
      <c r="E113" s="226"/>
      <c r="F113" s="431"/>
      <c r="G113" s="226"/>
      <c r="H113" s="226"/>
      <c r="I113" s="226"/>
      <c r="J113" s="226"/>
      <c r="K113" s="432"/>
      <c r="L113" s="106"/>
      <c r="M113" s="106"/>
    </row>
    <row r="114" spans="2:14" ht="18.75" x14ac:dyDescent="0.3">
      <c r="B114" s="284"/>
      <c r="C114" s="296"/>
      <c r="D114" s="283"/>
      <c r="E114" s="283"/>
      <c r="F114" s="283"/>
      <c r="G114" s="106"/>
      <c r="H114" s="106"/>
      <c r="I114" s="289"/>
      <c r="J114" s="106"/>
      <c r="K114" s="106"/>
      <c r="L114" s="106"/>
      <c r="M114" s="106"/>
    </row>
    <row r="115" spans="2:14" ht="15" x14ac:dyDescent="0.25">
      <c r="B115" s="292"/>
      <c r="C115" s="283"/>
      <c r="D115" s="283"/>
      <c r="E115" s="283"/>
      <c r="F115" s="304"/>
      <c r="G115" s="106"/>
      <c r="H115" s="106"/>
      <c r="I115" s="302"/>
      <c r="J115" s="302"/>
      <c r="K115" s="302"/>
      <c r="L115" s="302"/>
      <c r="M115" s="302"/>
      <c r="N115" s="264"/>
    </row>
    <row r="116" spans="2:14" ht="15" x14ac:dyDescent="0.25">
      <c r="B116" s="107"/>
      <c r="C116" s="106"/>
      <c r="D116" s="106"/>
      <c r="E116" s="106"/>
      <c r="F116" s="106"/>
      <c r="G116" s="287"/>
      <c r="H116" s="106"/>
      <c r="I116" s="106"/>
      <c r="J116" s="106"/>
      <c r="K116" s="106"/>
      <c r="L116" s="106"/>
      <c r="M116" s="106"/>
    </row>
    <row r="117" spans="2:14" ht="15" x14ac:dyDescent="0.25">
      <c r="B117" s="107"/>
      <c r="C117" s="106"/>
      <c r="D117" s="106"/>
      <c r="E117" s="106"/>
      <c r="F117" s="106"/>
      <c r="G117" s="287"/>
      <c r="H117" s="106"/>
      <c r="I117" s="106"/>
      <c r="J117" s="106"/>
      <c r="K117" s="106"/>
      <c r="L117" s="106"/>
      <c r="M117" s="106"/>
    </row>
    <row r="118" spans="2:14" ht="15" x14ac:dyDescent="0.25">
      <c r="B118" s="107"/>
      <c r="C118" s="106"/>
      <c r="D118" s="106"/>
      <c r="E118" s="106"/>
      <c r="F118" s="106"/>
      <c r="G118" s="287"/>
      <c r="H118" s="106"/>
      <c r="I118" s="106"/>
      <c r="J118" s="106"/>
      <c r="K118" s="106"/>
      <c r="L118" s="106"/>
      <c r="M118" s="106"/>
    </row>
    <row r="119" spans="2:14" ht="15" x14ac:dyDescent="0.25">
      <c r="B119" s="107"/>
      <c r="C119" s="106"/>
      <c r="D119" s="106"/>
      <c r="E119" s="106"/>
      <c r="F119" s="106"/>
      <c r="G119" s="287"/>
      <c r="H119" s="106"/>
      <c r="I119" s="305"/>
      <c r="J119" s="106"/>
      <c r="K119" s="106"/>
      <c r="L119" s="106"/>
      <c r="M119" s="106"/>
    </row>
    <row r="120" spans="2:14" ht="15" x14ac:dyDescent="0.25">
      <c r="B120" s="107"/>
      <c r="C120" s="106"/>
      <c r="D120" s="106"/>
      <c r="E120" s="106"/>
      <c r="F120" s="106"/>
      <c r="G120" s="287"/>
      <c r="H120" s="106"/>
      <c r="I120" s="106"/>
      <c r="J120" s="106"/>
      <c r="K120" s="106"/>
      <c r="L120" s="106"/>
      <c r="M120" s="106"/>
    </row>
    <row r="121" spans="2:14" ht="15" x14ac:dyDescent="0.25">
      <c r="B121" s="107"/>
      <c r="C121" s="106"/>
      <c r="D121" s="106"/>
      <c r="E121" s="106"/>
      <c r="F121" s="106"/>
      <c r="G121" s="287"/>
      <c r="H121" s="106"/>
      <c r="I121" s="106"/>
      <c r="J121" s="106"/>
      <c r="K121" s="106"/>
      <c r="L121" s="106"/>
      <c r="M121" s="106"/>
    </row>
    <row r="122" spans="2:14" ht="15" x14ac:dyDescent="0.25">
      <c r="B122" s="107"/>
      <c r="C122" s="106"/>
      <c r="D122" s="106"/>
      <c r="E122" s="106"/>
      <c r="F122" s="106"/>
      <c r="G122" s="287"/>
      <c r="H122" s="106"/>
      <c r="I122" s="106"/>
      <c r="J122" s="106"/>
      <c r="K122" s="106"/>
      <c r="L122" s="106"/>
      <c r="M122" s="106"/>
    </row>
    <row r="123" spans="2:14" ht="15" x14ac:dyDescent="0.25">
      <c r="B123" s="106"/>
      <c r="C123" s="106"/>
      <c r="D123" s="106"/>
      <c r="E123" s="106"/>
      <c r="F123" s="106"/>
      <c r="G123" s="287"/>
      <c r="H123" s="106"/>
      <c r="I123" s="106"/>
      <c r="J123" s="106"/>
      <c r="K123" s="106"/>
      <c r="L123" s="106"/>
      <c r="M123" s="106"/>
    </row>
    <row r="124" spans="2:14" x14ac:dyDescent="0.2">
      <c r="B124" s="106"/>
      <c r="C124" s="106"/>
      <c r="D124" s="106"/>
      <c r="E124" s="106"/>
      <c r="F124" s="106"/>
      <c r="G124" s="106"/>
      <c r="H124" s="106"/>
      <c r="I124" s="106"/>
      <c r="J124" s="106"/>
      <c r="K124" s="106"/>
      <c r="L124" s="106"/>
      <c r="M124" s="106"/>
    </row>
    <row r="127" spans="2:14" ht="18.75" x14ac:dyDescent="0.3">
      <c r="I127" s="266"/>
    </row>
    <row r="128" spans="2:14" ht="15" x14ac:dyDescent="0.25">
      <c r="I128" s="264"/>
      <c r="J128" s="264"/>
      <c r="K128" s="264"/>
      <c r="L128" s="264"/>
      <c r="M128" s="264"/>
      <c r="N128" s="264"/>
    </row>
  </sheetData>
  <mergeCells count="8">
    <mergeCell ref="G108:K108"/>
    <mergeCell ref="H6:K11"/>
    <mergeCell ref="H12:K15"/>
    <mergeCell ref="C3:D3"/>
    <mergeCell ref="H3:K5"/>
    <mergeCell ref="G104:K104"/>
    <mergeCell ref="G105:K105"/>
    <mergeCell ref="G107:K107"/>
  </mergeCells>
  <phoneticPr fontId="2" type="noConversion"/>
  <pageMargins left="0.75" right="0.75" top="1" bottom="1" header="0.5" footer="0.5"/>
  <pageSetup paperSize="9" orientation="portrait" verticalDpi="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0"/>
  <sheetViews>
    <sheetView topLeftCell="A37" workbookViewId="0">
      <selection activeCell="B30" sqref="B30"/>
    </sheetView>
  </sheetViews>
  <sheetFormatPr defaultRowHeight="12.75" x14ac:dyDescent="0.2"/>
  <cols>
    <col min="1" max="1" width="2.5703125" style="1" customWidth="1"/>
    <col min="2" max="2" width="26.85546875" style="1" bestFit="1" customWidth="1"/>
    <col min="3" max="3" width="8.28515625" style="1" customWidth="1"/>
    <col min="4" max="4" width="9.28515625" style="1" customWidth="1"/>
    <col min="5" max="5" width="10.140625" style="1" customWidth="1"/>
    <col min="6" max="6" width="4" style="1" customWidth="1"/>
    <col min="7" max="7" width="7.7109375" style="1" customWidth="1"/>
    <col min="8" max="8" width="10.28515625" style="1" customWidth="1"/>
    <col min="9" max="9" width="8.85546875" style="1" customWidth="1"/>
    <col min="10" max="10" width="9.42578125" style="1" customWidth="1"/>
    <col min="11" max="11" width="8.7109375" style="1" customWidth="1"/>
    <col min="12" max="12" width="10.140625" style="1" bestFit="1" customWidth="1"/>
    <col min="13" max="15" width="9.140625" style="1"/>
    <col min="16" max="16" width="10" style="1" customWidth="1"/>
    <col min="17" max="17" width="5.42578125" style="1" customWidth="1"/>
    <col min="18" max="18" width="6.85546875" style="1" customWidth="1"/>
    <col min="19" max="19" width="9.140625" style="1"/>
    <col min="20" max="20" width="10.140625" style="1" bestFit="1" customWidth="1"/>
    <col min="21" max="21" width="16.7109375" style="1" bestFit="1" customWidth="1"/>
    <col min="22" max="16384" width="9.140625" style="1"/>
  </cols>
  <sheetData>
    <row r="1" spans="1:22" ht="5.25" customHeight="1" thickBot="1" x14ac:dyDescent="0.25">
      <c r="A1" s="5"/>
      <c r="B1" s="5"/>
      <c r="C1" s="5"/>
      <c r="D1" s="5"/>
      <c r="E1" s="5"/>
      <c r="F1" s="5"/>
      <c r="G1" s="5"/>
      <c r="H1" s="5"/>
      <c r="I1" s="5"/>
      <c r="J1" s="5"/>
      <c r="K1" s="5"/>
      <c r="L1" s="5"/>
      <c r="M1" s="5"/>
      <c r="N1" s="5"/>
      <c r="O1" s="5"/>
      <c r="P1" s="5"/>
      <c r="Q1" s="5"/>
      <c r="R1" s="5"/>
    </row>
    <row r="2" spans="1:22" ht="15" x14ac:dyDescent="0.2">
      <c r="A2" s="5"/>
      <c r="B2" s="74" t="s">
        <v>0</v>
      </c>
      <c r="C2" s="62"/>
      <c r="D2" s="62"/>
      <c r="E2" s="62"/>
      <c r="F2" s="62"/>
      <c r="G2" s="62"/>
      <c r="H2" s="62"/>
      <c r="I2" s="62"/>
      <c r="J2" s="62"/>
      <c r="K2" s="62"/>
      <c r="L2" s="62"/>
      <c r="M2" s="62"/>
      <c r="N2" s="62"/>
      <c r="O2" s="62"/>
      <c r="P2" s="62"/>
      <c r="Q2" s="62"/>
      <c r="R2" s="63"/>
    </row>
    <row r="3" spans="1:22" ht="15" x14ac:dyDescent="0.25">
      <c r="A3" s="5"/>
      <c r="B3" s="75" t="s">
        <v>88</v>
      </c>
      <c r="C3" s="19"/>
      <c r="D3" s="19"/>
      <c r="E3" s="19"/>
      <c r="F3" s="19"/>
      <c r="G3" s="19"/>
      <c r="H3" s="19"/>
      <c r="I3" s="19"/>
      <c r="J3" s="19"/>
      <c r="K3" s="19"/>
      <c r="L3" s="19"/>
      <c r="M3" s="19"/>
      <c r="N3" s="19"/>
      <c r="O3" s="19"/>
      <c r="P3" s="19"/>
      <c r="Q3" s="19"/>
      <c r="R3" s="65"/>
    </row>
    <row r="4" spans="1:22" ht="14.25" x14ac:dyDescent="0.2">
      <c r="A4" s="5"/>
      <c r="B4" s="76"/>
      <c r="C4" s="19"/>
      <c r="D4" s="19"/>
      <c r="E4" s="19"/>
      <c r="F4" s="19"/>
      <c r="G4" s="19"/>
      <c r="H4" s="19"/>
      <c r="I4" s="19"/>
      <c r="J4" s="19"/>
      <c r="K4" s="19"/>
      <c r="L4" s="19"/>
      <c r="M4" s="19"/>
      <c r="N4" s="19"/>
      <c r="O4" s="19"/>
      <c r="P4" s="19"/>
      <c r="Q4" s="19"/>
      <c r="R4" s="65"/>
    </row>
    <row r="5" spans="1:22" x14ac:dyDescent="0.2">
      <c r="A5" s="5"/>
      <c r="B5" s="64"/>
      <c r="C5" s="19"/>
      <c r="D5" s="19"/>
      <c r="E5" s="19"/>
      <c r="F5" s="19"/>
      <c r="G5" s="19"/>
      <c r="H5" s="19"/>
      <c r="I5" s="19"/>
      <c r="J5" s="19"/>
      <c r="K5" s="19"/>
      <c r="L5" s="19"/>
      <c r="M5" s="19"/>
      <c r="N5" s="19"/>
      <c r="O5" s="19"/>
      <c r="P5" s="19"/>
      <c r="Q5" s="19"/>
      <c r="R5" s="65"/>
    </row>
    <row r="6" spans="1:22" x14ac:dyDescent="0.2">
      <c r="A6" s="5"/>
      <c r="B6" s="77" t="s">
        <v>13</v>
      </c>
      <c r="C6" s="144"/>
      <c r="D6" s="60"/>
      <c r="E6" s="60"/>
      <c r="F6" s="60"/>
      <c r="G6" s="60"/>
      <c r="H6" s="60"/>
      <c r="I6" s="61"/>
      <c r="J6" s="19"/>
      <c r="K6" s="19"/>
      <c r="L6" s="19"/>
      <c r="M6" s="19"/>
      <c r="N6" s="19"/>
      <c r="O6" s="19"/>
      <c r="P6" s="19"/>
      <c r="Q6" s="19"/>
      <c r="R6" s="65"/>
      <c r="T6" s="7"/>
      <c r="U6" s="7"/>
      <c r="V6" s="7"/>
    </row>
    <row r="7" spans="1:22" x14ac:dyDescent="0.2">
      <c r="A7" s="5"/>
      <c r="B7" s="78"/>
      <c r="C7" s="66"/>
      <c r="D7" s="66"/>
      <c r="E7" s="66"/>
      <c r="F7" s="66"/>
      <c r="G7" s="66"/>
      <c r="H7" s="66"/>
      <c r="I7" s="66"/>
      <c r="J7" s="19"/>
      <c r="K7" s="19"/>
      <c r="L7" s="19"/>
      <c r="M7" s="19"/>
      <c r="N7" s="19"/>
      <c r="O7" s="19"/>
      <c r="P7" s="19"/>
      <c r="Q7" s="19"/>
      <c r="R7" s="65"/>
      <c r="T7" s="7"/>
      <c r="U7" s="7"/>
      <c r="V7" s="7"/>
    </row>
    <row r="8" spans="1:22" ht="13.5" thickBot="1" x14ac:dyDescent="0.25">
      <c r="A8" s="5"/>
      <c r="B8" s="77" t="s">
        <v>12</v>
      </c>
      <c r="C8" s="473"/>
      <c r="D8" s="474"/>
      <c r="E8" s="474"/>
      <c r="F8" s="474"/>
      <c r="G8" s="474"/>
      <c r="H8" s="474"/>
      <c r="I8" s="475"/>
      <c r="J8" s="467" t="s">
        <v>43</v>
      </c>
      <c r="K8" s="468"/>
      <c r="L8" s="67" t="str">
        <f ca="1">IF(TODAY()&gt;Analysis!V3,IF(TODAY()&gt;Analysis!V4,"2012/13",IF(TODAY()&gt;Analysis!V5,"2013/14",IF(TODAY()&gt;Analysis!V6,"2014/15",IF(TODAY()&gt;Analysis!V7,"2015/16","2011/12")))))</f>
        <v>2011/12</v>
      </c>
      <c r="M8" s="19"/>
      <c r="N8" s="19"/>
      <c r="O8" s="19"/>
      <c r="P8" s="19"/>
      <c r="Q8" s="19"/>
      <c r="R8" s="65"/>
      <c r="T8" s="25"/>
      <c r="U8" s="37"/>
      <c r="V8" s="7"/>
    </row>
    <row r="9" spans="1:22" ht="6.75" customHeight="1" x14ac:dyDescent="0.2">
      <c r="A9" s="5"/>
      <c r="B9" s="64"/>
      <c r="C9" s="19"/>
      <c r="D9" s="19"/>
      <c r="E9" s="19"/>
      <c r="F9" s="19"/>
      <c r="G9" s="19"/>
      <c r="H9" s="19"/>
      <c r="I9" s="19"/>
      <c r="J9" s="45"/>
      <c r="K9" s="46"/>
      <c r="L9" s="46"/>
      <c r="M9" s="46"/>
      <c r="N9" s="47"/>
      <c r="O9" s="19"/>
      <c r="P9" s="19"/>
      <c r="Q9" s="19"/>
      <c r="R9" s="65"/>
      <c r="T9" s="7"/>
      <c r="U9" s="37"/>
      <c r="V9" s="7"/>
    </row>
    <row r="10" spans="1:22" ht="15.75" x14ac:dyDescent="0.25">
      <c r="A10" s="5"/>
      <c r="B10" s="79" t="s">
        <v>15</v>
      </c>
      <c r="C10" s="186" t="s">
        <v>89</v>
      </c>
      <c r="D10" s="183"/>
      <c r="E10" s="12"/>
      <c r="F10" s="187"/>
      <c r="G10" s="19"/>
      <c r="H10" s="183"/>
      <c r="I10" s="12"/>
      <c r="J10" s="48"/>
      <c r="K10" s="54" t="s">
        <v>48</v>
      </c>
      <c r="L10" s="49"/>
      <c r="M10" s="49"/>
      <c r="N10" s="252"/>
      <c r="O10" s="19"/>
      <c r="P10" s="19"/>
      <c r="Q10" s="19"/>
      <c r="R10" s="65"/>
      <c r="T10" s="7"/>
      <c r="U10" s="37"/>
      <c r="V10" s="7"/>
    </row>
    <row r="11" spans="1:22" x14ac:dyDescent="0.2">
      <c r="A11" s="5"/>
      <c r="B11" s="80" t="s">
        <v>4</v>
      </c>
      <c r="C11" s="145">
        <v>1500</v>
      </c>
      <c r="D11" s="184"/>
      <c r="E11" s="12"/>
      <c r="F11" s="188"/>
      <c r="G11" s="19"/>
      <c r="H11" s="19"/>
      <c r="I11" s="19"/>
      <c r="J11" s="48"/>
      <c r="K11" s="509" t="s">
        <v>35</v>
      </c>
      <c r="L11" s="510"/>
      <c r="M11" s="510"/>
      <c r="N11" s="253"/>
      <c r="O11" s="250"/>
      <c r="P11" s="250"/>
      <c r="Q11" s="19"/>
      <c r="R11" s="65"/>
      <c r="T11" s="7"/>
      <c r="U11" s="37"/>
      <c r="V11" s="7"/>
    </row>
    <row r="12" spans="1:22" x14ac:dyDescent="0.2">
      <c r="A12" s="5"/>
      <c r="B12" s="80" t="s">
        <v>7</v>
      </c>
      <c r="C12" s="145">
        <v>2200</v>
      </c>
      <c r="D12" s="184"/>
      <c r="E12" s="12"/>
      <c r="F12" s="12"/>
      <c r="G12" s="19"/>
      <c r="H12" s="19"/>
      <c r="I12" s="19"/>
      <c r="J12" s="53"/>
      <c r="K12" s="511"/>
      <c r="L12" s="512"/>
      <c r="M12" s="512"/>
      <c r="N12" s="254"/>
      <c r="O12" s="250"/>
      <c r="P12" s="250"/>
      <c r="Q12" s="19"/>
      <c r="R12" s="65"/>
      <c r="T12" s="7"/>
      <c r="U12" s="37"/>
      <c r="V12" s="7"/>
    </row>
    <row r="13" spans="1:22" ht="4.5" customHeight="1" x14ac:dyDescent="0.2">
      <c r="A13" s="5"/>
      <c r="B13" s="64"/>
      <c r="C13" s="19"/>
      <c r="D13" s="12"/>
      <c r="E13" s="12"/>
      <c r="F13" s="12"/>
      <c r="G13" s="19"/>
      <c r="H13" s="19"/>
      <c r="I13" s="19"/>
      <c r="J13" s="48"/>
      <c r="K13" s="522" t="s">
        <v>101</v>
      </c>
      <c r="L13" s="523"/>
      <c r="M13" s="523"/>
      <c r="N13" s="524"/>
      <c r="O13" s="250"/>
      <c r="P13" s="250"/>
      <c r="Q13" s="19"/>
      <c r="R13" s="65"/>
      <c r="T13" s="7"/>
      <c r="U13" s="7"/>
      <c r="V13" s="7"/>
    </row>
    <row r="14" spans="1:22" x14ac:dyDescent="0.2">
      <c r="A14" s="5"/>
      <c r="B14" s="80" t="s">
        <v>8</v>
      </c>
      <c r="C14" s="146"/>
      <c r="D14" s="68" t="s">
        <v>14</v>
      </c>
      <c r="E14" s="12"/>
      <c r="F14" s="12"/>
      <c r="G14" s="19"/>
      <c r="H14" s="19"/>
      <c r="I14" s="19"/>
      <c r="J14" s="48"/>
      <c r="K14" s="525"/>
      <c r="L14" s="526"/>
      <c r="M14" s="526"/>
      <c r="N14" s="527"/>
      <c r="O14" s="250"/>
      <c r="P14" s="250"/>
      <c r="Q14" s="19"/>
      <c r="R14" s="65"/>
      <c r="T14" s="7"/>
      <c r="U14" s="7"/>
      <c r="V14" s="7"/>
    </row>
    <row r="15" spans="1:22" ht="4.5" customHeight="1" x14ac:dyDescent="0.2">
      <c r="A15" s="5"/>
      <c r="B15" s="64"/>
      <c r="C15" s="12"/>
      <c r="D15" s="12"/>
      <c r="E15" s="12"/>
      <c r="F15" s="12"/>
      <c r="G15" s="19"/>
      <c r="H15" s="19"/>
      <c r="I15" s="19"/>
      <c r="J15" s="48"/>
      <c r="K15" s="513" t="s">
        <v>42</v>
      </c>
      <c r="L15" s="514"/>
      <c r="M15" s="514"/>
      <c r="N15" s="255"/>
      <c r="O15" s="251"/>
      <c r="P15" s="251"/>
      <c r="Q15" s="19"/>
      <c r="R15" s="65"/>
    </row>
    <row r="16" spans="1:22" x14ac:dyDescent="0.2">
      <c r="A16" s="5"/>
      <c r="B16" s="80"/>
      <c r="C16" s="12"/>
      <c r="D16" s="12"/>
      <c r="E16" s="12"/>
      <c r="F16" s="12"/>
      <c r="G16" s="12"/>
      <c r="H16" s="12"/>
      <c r="I16" s="12"/>
      <c r="J16" s="48"/>
      <c r="K16" s="515"/>
      <c r="L16" s="516"/>
      <c r="M16" s="516"/>
      <c r="N16" s="256"/>
      <c r="O16" s="251"/>
      <c r="P16" s="251"/>
      <c r="Q16" s="19"/>
      <c r="R16" s="65"/>
    </row>
    <row r="17" spans="1:18" ht="13.5" thickBot="1" x14ac:dyDescent="0.25">
      <c r="A17" s="5"/>
      <c r="B17" s="79" t="s">
        <v>1</v>
      </c>
      <c r="C17" s="12"/>
      <c r="D17" s="519" t="s">
        <v>3</v>
      </c>
      <c r="E17" s="520"/>
      <c r="F17" s="520"/>
      <c r="G17" s="520"/>
      <c r="H17" s="521"/>
      <c r="I17" s="19"/>
      <c r="J17" s="50"/>
      <c r="K17" s="51"/>
      <c r="L17" s="51"/>
      <c r="M17" s="51"/>
      <c r="N17" s="52"/>
      <c r="O17" s="19"/>
      <c r="P17" s="19"/>
      <c r="Q17" s="19"/>
      <c r="R17" s="65"/>
    </row>
    <row r="18" spans="1:18" x14ac:dyDescent="0.2">
      <c r="A18" s="5"/>
      <c r="B18" s="64"/>
      <c r="C18" s="2" t="s">
        <v>2</v>
      </c>
      <c r="D18" s="3">
        <v>1</v>
      </c>
      <c r="E18" s="4">
        <v>2</v>
      </c>
      <c r="F18" s="517">
        <v>3</v>
      </c>
      <c r="G18" s="518"/>
      <c r="H18" s="4">
        <v>4</v>
      </c>
      <c r="I18" s="19"/>
      <c r="J18" s="5"/>
      <c r="K18" s="5"/>
      <c r="L18" s="5"/>
      <c r="M18" s="5"/>
      <c r="N18" s="5"/>
      <c r="O18" s="19"/>
      <c r="P18" s="19"/>
      <c r="Q18" s="19"/>
      <c r="R18" s="65"/>
    </row>
    <row r="19" spans="1:18" x14ac:dyDescent="0.2">
      <c r="A19" s="5"/>
      <c r="B19" s="80" t="s">
        <v>90</v>
      </c>
      <c r="C19" s="230">
        <v>12</v>
      </c>
      <c r="D19" s="176">
        <v>15</v>
      </c>
      <c r="E19" s="231">
        <v>19</v>
      </c>
      <c r="F19" s="469">
        <v>22</v>
      </c>
      <c r="G19" s="470"/>
      <c r="H19" s="231">
        <v>22</v>
      </c>
      <c r="I19" s="19"/>
      <c r="J19" s="5"/>
      <c r="K19" s="5"/>
      <c r="L19" s="5"/>
      <c r="M19" s="5"/>
      <c r="N19" s="5"/>
      <c r="O19" s="19"/>
      <c r="P19" s="19"/>
      <c r="Q19" s="19"/>
      <c r="R19" s="65"/>
    </row>
    <row r="20" spans="1:18" x14ac:dyDescent="0.2">
      <c r="A20" s="5"/>
      <c r="B20" s="80" t="s">
        <v>91</v>
      </c>
      <c r="C20" s="232">
        <v>3</v>
      </c>
      <c r="D20" s="177">
        <v>5</v>
      </c>
      <c r="E20" s="233">
        <v>8</v>
      </c>
      <c r="F20" s="471">
        <v>8</v>
      </c>
      <c r="G20" s="472"/>
      <c r="H20" s="233">
        <v>8</v>
      </c>
      <c r="I20" s="19"/>
      <c r="J20" s="5"/>
      <c r="K20" s="5"/>
      <c r="L20" s="5"/>
      <c r="M20" s="5"/>
      <c r="N20" s="5"/>
      <c r="O20" s="19"/>
      <c r="P20" s="19"/>
      <c r="Q20" s="19"/>
      <c r="R20" s="65"/>
    </row>
    <row r="21" spans="1:18" x14ac:dyDescent="0.2">
      <c r="A21" s="5"/>
      <c r="B21" s="64"/>
      <c r="C21" s="19"/>
      <c r="D21" s="19"/>
      <c r="E21" s="19"/>
      <c r="F21" s="19"/>
      <c r="G21" s="19"/>
      <c r="H21" s="19"/>
      <c r="I21" s="19"/>
      <c r="J21" s="5"/>
      <c r="K21" s="5"/>
      <c r="L21" s="5"/>
      <c r="M21" s="5"/>
      <c r="N21" s="5"/>
      <c r="O21" s="5"/>
      <c r="P21" s="5"/>
      <c r="Q21" s="5"/>
      <c r="R21" s="65"/>
    </row>
    <row r="22" spans="1:18" x14ac:dyDescent="0.2">
      <c r="A22" s="5"/>
      <c r="B22" s="79" t="s">
        <v>16</v>
      </c>
      <c r="C22" s="173"/>
      <c r="F22" s="173"/>
      <c r="G22" s="173"/>
      <c r="H22" s="5"/>
      <c r="I22" s="192" t="s">
        <v>92</v>
      </c>
      <c r="J22" s="193" t="s">
        <v>99</v>
      </c>
      <c r="K22" s="194"/>
      <c r="L22" s="194"/>
      <c r="M22" s="194"/>
      <c r="N22" s="194"/>
      <c r="O22" s="44"/>
      <c r="P22" s="249"/>
      <c r="Q22" s="6"/>
      <c r="R22" s="65"/>
    </row>
    <row r="23" spans="1:18" x14ac:dyDescent="0.2">
      <c r="A23" s="5"/>
      <c r="B23" s="95"/>
      <c r="C23" s="96"/>
      <c r="D23" s="96"/>
      <c r="E23" s="96"/>
      <c r="F23" s="5"/>
      <c r="G23" s="5"/>
      <c r="H23" s="5"/>
      <c r="I23" s="192" t="s">
        <v>93</v>
      </c>
      <c r="J23" s="193" t="s">
        <v>100</v>
      </c>
      <c r="K23" s="194"/>
      <c r="L23" s="194"/>
      <c r="M23" s="194"/>
      <c r="N23" s="194"/>
      <c r="O23" s="194"/>
      <c r="P23" s="194"/>
      <c r="Q23" s="6"/>
      <c r="R23" s="65"/>
    </row>
    <row r="24" spans="1:18" x14ac:dyDescent="0.2">
      <c r="A24" s="5"/>
      <c r="B24" s="95"/>
      <c r="C24" s="96"/>
      <c r="D24" s="96"/>
      <c r="E24" s="96"/>
      <c r="F24" s="5"/>
      <c r="G24" s="5"/>
      <c r="H24" s="5"/>
      <c r="I24" s="190"/>
      <c r="J24" s="195"/>
      <c r="K24" s="19"/>
      <c r="L24" s="19"/>
      <c r="M24" s="19"/>
      <c r="N24" s="19"/>
      <c r="O24" s="19"/>
      <c r="P24" s="19"/>
      <c r="Q24" s="19"/>
      <c r="R24" s="65"/>
    </row>
    <row r="25" spans="1:18" ht="13.5" thickBot="1" x14ac:dyDescent="0.25">
      <c r="A25" s="5"/>
      <c r="B25" s="81" t="s">
        <v>17</v>
      </c>
      <c r="C25" s="19"/>
      <c r="D25" s="507" t="s">
        <v>77</v>
      </c>
      <c r="E25" s="508"/>
      <c r="F25" s="19"/>
      <c r="G25" s="191" t="s">
        <v>76</v>
      </c>
      <c r="H25" s="19"/>
      <c r="I25" s="2" t="s">
        <v>2</v>
      </c>
      <c r="J25" s="3">
        <v>1</v>
      </c>
      <c r="K25" s="4">
        <v>2</v>
      </c>
      <c r="L25" s="3">
        <v>3</v>
      </c>
      <c r="M25" s="4">
        <v>4</v>
      </c>
      <c r="N25" s="19"/>
      <c r="O25" s="19"/>
      <c r="P25" s="19"/>
      <c r="Q25" s="19"/>
      <c r="R25" s="65"/>
    </row>
    <row r="26" spans="1:18" x14ac:dyDescent="0.2">
      <c r="A26" s="5"/>
      <c r="B26" s="82" t="s">
        <v>27</v>
      </c>
      <c r="C26" s="69"/>
      <c r="D26" s="505" t="s">
        <v>29</v>
      </c>
      <c r="E26" s="506"/>
      <c r="F26" s="23"/>
      <c r="G26" s="172" t="s">
        <v>30</v>
      </c>
      <c r="H26" s="19"/>
      <c r="I26" s="484" t="s">
        <v>32</v>
      </c>
      <c r="J26" s="485"/>
      <c r="K26" s="485"/>
      <c r="L26" s="485"/>
      <c r="M26" s="486"/>
      <c r="N26" s="19"/>
      <c r="O26" s="19"/>
      <c r="P26" s="19"/>
      <c r="Q26" s="19"/>
      <c r="R26" s="65"/>
    </row>
    <row r="27" spans="1:18" ht="12.75" customHeight="1" x14ac:dyDescent="0.2">
      <c r="A27" s="5"/>
      <c r="B27" s="161" t="s">
        <v>79</v>
      </c>
      <c r="C27" s="26"/>
      <c r="D27" s="97" t="s">
        <v>22</v>
      </c>
      <c r="E27" s="98"/>
      <c r="F27" s="17"/>
      <c r="G27" s="102" t="s">
        <v>36</v>
      </c>
      <c r="H27" s="29"/>
      <c r="I27" s="116">
        <v>25</v>
      </c>
      <c r="J27" s="116">
        <v>25</v>
      </c>
      <c r="K27" s="116">
        <v>25</v>
      </c>
      <c r="L27" s="116">
        <v>25</v>
      </c>
      <c r="M27" s="116">
        <v>25</v>
      </c>
      <c r="N27" s="487" t="s">
        <v>98</v>
      </c>
      <c r="O27" s="488"/>
      <c r="P27" s="488"/>
      <c r="Q27" s="489"/>
      <c r="R27" s="65"/>
    </row>
    <row r="28" spans="1:18" ht="12.75" customHeight="1" x14ac:dyDescent="0.2">
      <c r="A28" s="5"/>
      <c r="B28" s="162" t="s">
        <v>80</v>
      </c>
      <c r="C28" s="19"/>
      <c r="D28" s="99" t="s">
        <v>24</v>
      </c>
      <c r="E28" s="100"/>
      <c r="F28" s="19"/>
      <c r="G28" s="103">
        <v>8</v>
      </c>
      <c r="H28" s="30"/>
      <c r="I28" s="116">
        <v>50</v>
      </c>
      <c r="J28" s="116">
        <v>50</v>
      </c>
      <c r="K28" s="116">
        <v>50</v>
      </c>
      <c r="L28" s="116">
        <v>50</v>
      </c>
      <c r="M28" s="116">
        <v>50</v>
      </c>
      <c r="N28" s="490"/>
      <c r="O28" s="491"/>
      <c r="P28" s="491"/>
      <c r="Q28" s="492"/>
      <c r="R28" s="65"/>
    </row>
    <row r="29" spans="1:18" ht="12.75" customHeight="1" x14ac:dyDescent="0.2">
      <c r="A29" s="5"/>
      <c r="B29" s="234" t="s">
        <v>97</v>
      </c>
      <c r="C29" s="19"/>
      <c r="D29" s="105" t="s">
        <v>23</v>
      </c>
      <c r="E29" s="101"/>
      <c r="F29" s="19"/>
      <c r="G29" s="104">
        <v>7</v>
      </c>
      <c r="H29" s="30"/>
      <c r="I29" s="118">
        <v>75</v>
      </c>
      <c r="J29" s="118">
        <v>75</v>
      </c>
      <c r="K29" s="118">
        <v>75</v>
      </c>
      <c r="L29" s="118">
        <v>75</v>
      </c>
      <c r="M29" s="118">
        <v>75</v>
      </c>
      <c r="N29" s="490"/>
      <c r="O29" s="491"/>
      <c r="P29" s="491"/>
      <c r="Q29" s="492"/>
      <c r="R29" s="65"/>
    </row>
    <row r="30" spans="1:18" ht="12.75" customHeight="1" x14ac:dyDescent="0.2">
      <c r="A30" s="5"/>
      <c r="B30" s="147" t="s">
        <v>28</v>
      </c>
      <c r="C30" s="19"/>
      <c r="D30" s="149" t="s">
        <v>31</v>
      </c>
      <c r="E30" s="34"/>
      <c r="F30" s="19"/>
      <c r="G30" s="151">
        <v>6</v>
      </c>
      <c r="H30" s="30"/>
      <c r="I30" s="153">
        <v>400</v>
      </c>
      <c r="J30" s="153">
        <v>250</v>
      </c>
      <c r="K30" s="153">
        <v>250</v>
      </c>
      <c r="L30" s="153">
        <v>250</v>
      </c>
      <c r="M30" s="153">
        <v>250</v>
      </c>
      <c r="N30" s="490"/>
      <c r="O30" s="491"/>
      <c r="P30" s="491"/>
      <c r="Q30" s="492"/>
      <c r="R30" s="65"/>
    </row>
    <row r="31" spans="1:18" ht="12.75" customHeight="1" x14ac:dyDescent="0.2">
      <c r="A31" s="5"/>
      <c r="B31" s="147" t="s">
        <v>28</v>
      </c>
      <c r="C31" s="19"/>
      <c r="D31" s="149" t="s">
        <v>31</v>
      </c>
      <c r="E31" s="34"/>
      <c r="F31" s="19"/>
      <c r="G31" s="151" t="s">
        <v>81</v>
      </c>
      <c r="H31" s="30"/>
      <c r="I31" s="153"/>
      <c r="J31" s="153"/>
      <c r="K31" s="153"/>
      <c r="L31" s="153"/>
      <c r="M31" s="153"/>
      <c r="N31" s="490"/>
      <c r="O31" s="491"/>
      <c r="P31" s="491"/>
      <c r="Q31" s="492"/>
      <c r="R31" s="65"/>
    </row>
    <row r="32" spans="1:18" ht="12.75" customHeight="1" x14ac:dyDescent="0.2">
      <c r="A32" s="5"/>
      <c r="B32" s="147" t="s">
        <v>28</v>
      </c>
      <c r="C32" s="19"/>
      <c r="D32" s="149" t="s">
        <v>22</v>
      </c>
      <c r="E32" s="34"/>
      <c r="F32" s="19"/>
      <c r="G32" s="196" t="s">
        <v>58</v>
      </c>
      <c r="H32" s="30"/>
      <c r="I32" s="153">
        <v>120</v>
      </c>
      <c r="J32" s="153">
        <v>50</v>
      </c>
      <c r="K32" s="153">
        <v>50</v>
      </c>
      <c r="L32" s="153">
        <v>50</v>
      </c>
      <c r="M32" s="153">
        <v>50</v>
      </c>
      <c r="N32" s="490"/>
      <c r="O32" s="491"/>
      <c r="P32" s="491"/>
      <c r="Q32" s="492"/>
      <c r="R32" s="65"/>
    </row>
    <row r="33" spans="1:18" ht="12.75" customHeight="1" x14ac:dyDescent="0.2">
      <c r="A33" s="5"/>
      <c r="B33" s="147" t="s">
        <v>28</v>
      </c>
      <c r="C33" s="19"/>
      <c r="D33" s="149" t="s">
        <v>31</v>
      </c>
      <c r="E33" s="34"/>
      <c r="F33" s="19"/>
      <c r="G33" s="151" t="s">
        <v>81</v>
      </c>
      <c r="H33" s="30"/>
      <c r="I33" s="153"/>
      <c r="J33" s="153"/>
      <c r="K33" s="153"/>
      <c r="L33" s="153"/>
      <c r="M33" s="153"/>
      <c r="N33" s="490"/>
      <c r="O33" s="491"/>
      <c r="P33" s="491"/>
      <c r="Q33" s="492"/>
      <c r="R33" s="65"/>
    </row>
    <row r="34" spans="1:18" ht="15" x14ac:dyDescent="0.25">
      <c r="A34" s="5"/>
      <c r="B34" s="147" t="s">
        <v>28</v>
      </c>
      <c r="C34" s="27" t="s">
        <v>34</v>
      </c>
      <c r="D34" s="149" t="s">
        <v>31</v>
      </c>
      <c r="E34" s="34"/>
      <c r="F34" s="24" t="s">
        <v>34</v>
      </c>
      <c r="G34" s="151" t="s">
        <v>81</v>
      </c>
      <c r="H34" s="30"/>
      <c r="I34" s="153"/>
      <c r="J34" s="153"/>
      <c r="K34" s="153"/>
      <c r="L34" s="153"/>
      <c r="M34" s="153"/>
      <c r="N34" s="490"/>
      <c r="O34" s="491"/>
      <c r="P34" s="491"/>
      <c r="Q34" s="492"/>
      <c r="R34" s="65"/>
    </row>
    <row r="35" spans="1:18" ht="15" x14ac:dyDescent="0.25">
      <c r="A35" s="5"/>
      <c r="B35" s="147" t="s">
        <v>28</v>
      </c>
      <c r="C35" s="27"/>
      <c r="D35" s="149" t="s">
        <v>31</v>
      </c>
      <c r="E35" s="34"/>
      <c r="F35" s="24"/>
      <c r="G35" s="151" t="s">
        <v>81</v>
      </c>
      <c r="H35" s="30"/>
      <c r="I35" s="153"/>
      <c r="J35" s="153"/>
      <c r="K35" s="153"/>
      <c r="L35" s="153"/>
      <c r="M35" s="153"/>
      <c r="N35" s="490"/>
      <c r="O35" s="491"/>
      <c r="P35" s="491"/>
      <c r="Q35" s="492"/>
      <c r="R35" s="65"/>
    </row>
    <row r="36" spans="1:18" ht="15" x14ac:dyDescent="0.25">
      <c r="A36" s="5"/>
      <c r="B36" s="147" t="s">
        <v>28</v>
      </c>
      <c r="C36" s="27"/>
      <c r="D36" s="149" t="s">
        <v>31</v>
      </c>
      <c r="E36" s="34"/>
      <c r="F36" s="24"/>
      <c r="G36" s="151" t="s">
        <v>81</v>
      </c>
      <c r="H36" s="30"/>
      <c r="I36" s="153"/>
      <c r="J36" s="153"/>
      <c r="K36" s="153"/>
      <c r="L36" s="153"/>
      <c r="M36" s="153"/>
      <c r="N36" s="490"/>
      <c r="O36" s="491"/>
      <c r="P36" s="491"/>
      <c r="Q36" s="492"/>
      <c r="R36" s="65"/>
    </row>
    <row r="37" spans="1:18" x14ac:dyDescent="0.2">
      <c r="A37" s="5"/>
      <c r="B37" s="147" t="s">
        <v>28</v>
      </c>
      <c r="C37" s="19"/>
      <c r="D37" s="149" t="s">
        <v>31</v>
      </c>
      <c r="E37" s="34"/>
      <c r="F37" s="19"/>
      <c r="G37" s="151" t="s">
        <v>81</v>
      </c>
      <c r="H37" s="30"/>
      <c r="I37" s="153"/>
      <c r="J37" s="153"/>
      <c r="K37" s="153"/>
      <c r="L37" s="153"/>
      <c r="M37" s="153"/>
      <c r="N37" s="490"/>
      <c r="O37" s="491"/>
      <c r="P37" s="491"/>
      <c r="Q37" s="492"/>
      <c r="R37" s="65"/>
    </row>
    <row r="38" spans="1:18" x14ac:dyDescent="0.2">
      <c r="A38" s="5"/>
      <c r="B38" s="147" t="s">
        <v>28</v>
      </c>
      <c r="C38" s="19"/>
      <c r="D38" s="149" t="s">
        <v>31</v>
      </c>
      <c r="E38" s="34"/>
      <c r="F38" s="19"/>
      <c r="G38" s="151" t="s">
        <v>81</v>
      </c>
      <c r="H38" s="30"/>
      <c r="I38" s="153"/>
      <c r="J38" s="153"/>
      <c r="K38" s="153"/>
      <c r="L38" s="153"/>
      <c r="M38" s="153"/>
      <c r="N38" s="490"/>
      <c r="O38" s="491"/>
      <c r="P38" s="491"/>
      <c r="Q38" s="492"/>
      <c r="R38" s="65"/>
    </row>
    <row r="39" spans="1:18" x14ac:dyDescent="0.2">
      <c r="A39" s="5"/>
      <c r="B39" s="147" t="s">
        <v>28</v>
      </c>
      <c r="C39" s="19"/>
      <c r="D39" s="149" t="s">
        <v>31</v>
      </c>
      <c r="E39" s="34"/>
      <c r="F39" s="19"/>
      <c r="G39" s="151" t="s">
        <v>81</v>
      </c>
      <c r="H39" s="30"/>
      <c r="I39" s="153"/>
      <c r="J39" s="153"/>
      <c r="K39" s="153"/>
      <c r="L39" s="153"/>
      <c r="M39" s="153"/>
      <c r="N39" s="490"/>
      <c r="O39" s="491"/>
      <c r="P39" s="491"/>
      <c r="Q39" s="492"/>
      <c r="R39" s="65"/>
    </row>
    <row r="40" spans="1:18" x14ac:dyDescent="0.2">
      <c r="A40" s="5"/>
      <c r="B40" s="148" t="s">
        <v>28</v>
      </c>
      <c r="C40" s="28"/>
      <c r="D40" s="150" t="s">
        <v>31</v>
      </c>
      <c r="E40" s="35"/>
      <c r="F40" s="28"/>
      <c r="G40" s="152" t="s">
        <v>81</v>
      </c>
      <c r="H40" s="31"/>
      <c r="I40" s="154"/>
      <c r="J40" s="154"/>
      <c r="K40" s="154"/>
      <c r="L40" s="154"/>
      <c r="M40" s="154"/>
      <c r="N40" s="493"/>
      <c r="O40" s="494"/>
      <c r="P40" s="494"/>
      <c r="Q40" s="495"/>
      <c r="R40" s="65"/>
    </row>
    <row r="41" spans="1:18" x14ac:dyDescent="0.2">
      <c r="A41" s="5"/>
      <c r="B41" s="83"/>
      <c r="C41" s="69"/>
      <c r="D41" s="20"/>
      <c r="E41" s="19"/>
      <c r="F41" s="19"/>
      <c r="G41" s="21"/>
      <c r="H41" s="19"/>
      <c r="I41" s="19"/>
      <c r="J41" s="19"/>
      <c r="K41" s="19"/>
      <c r="L41" s="33"/>
      <c r="M41" s="33"/>
      <c r="N41" s="33"/>
      <c r="O41" s="33"/>
      <c r="P41" s="33"/>
      <c r="Q41" s="33"/>
      <c r="R41" s="65"/>
    </row>
    <row r="42" spans="1:18" x14ac:dyDescent="0.2">
      <c r="A42" s="5"/>
      <c r="B42" s="81" t="s">
        <v>20</v>
      </c>
      <c r="C42" s="19"/>
      <c r="D42" s="22"/>
      <c r="E42" s="19"/>
      <c r="F42" s="19"/>
      <c r="G42" s="21"/>
      <c r="H42" s="19"/>
      <c r="I42" s="2" t="s">
        <v>2</v>
      </c>
      <c r="J42" s="3">
        <v>1</v>
      </c>
      <c r="K42" s="4">
        <v>2</v>
      </c>
      <c r="L42" s="3">
        <v>3</v>
      </c>
      <c r="M42" s="4">
        <v>4</v>
      </c>
      <c r="N42" s="19"/>
      <c r="O42" s="19"/>
      <c r="P42" s="19"/>
      <c r="Q42" s="19"/>
      <c r="R42" s="65"/>
    </row>
    <row r="43" spans="1:18" x14ac:dyDescent="0.2">
      <c r="A43" s="5"/>
      <c r="B43" s="82" t="s">
        <v>27</v>
      </c>
      <c r="C43" s="69"/>
      <c r="D43" s="122"/>
      <c r="E43" s="123"/>
      <c r="F43" s="31"/>
      <c r="G43" s="36" t="s">
        <v>30</v>
      </c>
      <c r="H43" s="19"/>
      <c r="I43" s="484" t="s">
        <v>33</v>
      </c>
      <c r="J43" s="485"/>
      <c r="K43" s="485"/>
      <c r="L43" s="485"/>
      <c r="M43" s="486"/>
      <c r="N43" s="19"/>
      <c r="O43" s="19"/>
      <c r="P43" s="19"/>
      <c r="Q43" s="19"/>
      <c r="R43" s="65"/>
    </row>
    <row r="44" spans="1:18" ht="12.75" customHeight="1" x14ac:dyDescent="0.2">
      <c r="A44" s="5"/>
      <c r="B44" s="114" t="s">
        <v>25</v>
      </c>
      <c r="C44" s="26"/>
      <c r="D44" s="22"/>
      <c r="E44" s="19"/>
      <c r="F44" s="30"/>
      <c r="G44" s="102">
        <v>7</v>
      </c>
      <c r="H44" s="29"/>
      <c r="I44" s="116">
        <v>24</v>
      </c>
      <c r="J44" s="116">
        <v>24</v>
      </c>
      <c r="K44" s="116"/>
      <c r="L44" s="116"/>
      <c r="M44" s="116"/>
      <c r="N44" s="496" t="s">
        <v>94</v>
      </c>
      <c r="O44" s="497"/>
      <c r="P44" s="497"/>
      <c r="Q44" s="498"/>
      <c r="R44" s="65"/>
    </row>
    <row r="45" spans="1:18" ht="12.75" customHeight="1" x14ac:dyDescent="0.2">
      <c r="A45" s="5"/>
      <c r="B45" s="115" t="s">
        <v>26</v>
      </c>
      <c r="C45" s="19"/>
      <c r="D45" s="22"/>
      <c r="E45" s="19"/>
      <c r="F45" s="30"/>
      <c r="G45" s="103">
        <v>5</v>
      </c>
      <c r="H45" s="30"/>
      <c r="I45" s="116">
        <v>50</v>
      </c>
      <c r="J45" s="116">
        <v>50</v>
      </c>
      <c r="K45" s="116"/>
      <c r="L45" s="116"/>
      <c r="M45" s="116"/>
      <c r="N45" s="499"/>
      <c r="O45" s="500"/>
      <c r="P45" s="500"/>
      <c r="Q45" s="501"/>
      <c r="R45" s="65"/>
    </row>
    <row r="46" spans="1:18" ht="12.75" customHeight="1" x14ac:dyDescent="0.2">
      <c r="A46" s="5"/>
      <c r="B46" s="117"/>
      <c r="C46" s="19"/>
      <c r="D46" s="22"/>
      <c r="E46" s="19"/>
      <c r="F46" s="30"/>
      <c r="G46" s="104">
        <v>4</v>
      </c>
      <c r="H46" s="30"/>
      <c r="I46" s="118">
        <v>75</v>
      </c>
      <c r="J46" s="118">
        <v>75</v>
      </c>
      <c r="K46" s="118"/>
      <c r="L46" s="118"/>
      <c r="M46" s="118"/>
      <c r="N46" s="499"/>
      <c r="O46" s="500"/>
      <c r="P46" s="500"/>
      <c r="Q46" s="501"/>
      <c r="R46" s="65"/>
    </row>
    <row r="47" spans="1:18" ht="12.75" customHeight="1" x14ac:dyDescent="0.2">
      <c r="A47" s="5"/>
      <c r="B47" s="147" t="s">
        <v>28</v>
      </c>
      <c r="C47" s="19"/>
      <c r="D47" s="22"/>
      <c r="E47" s="19"/>
      <c r="F47" s="30"/>
      <c r="G47" s="155">
        <v>9</v>
      </c>
      <c r="H47" s="30"/>
      <c r="I47" s="153">
        <v>25</v>
      </c>
      <c r="J47" s="153">
        <v>25</v>
      </c>
      <c r="K47" s="153">
        <v>25</v>
      </c>
      <c r="L47" s="153">
        <v>25</v>
      </c>
      <c r="M47" s="153">
        <v>25</v>
      </c>
      <c r="N47" s="499"/>
      <c r="O47" s="500"/>
      <c r="P47" s="500"/>
      <c r="Q47" s="501"/>
      <c r="R47" s="65"/>
    </row>
    <row r="48" spans="1:18" x14ac:dyDescent="0.2">
      <c r="A48" s="5"/>
      <c r="B48" s="147" t="s">
        <v>28</v>
      </c>
      <c r="C48" s="19"/>
      <c r="D48" s="22"/>
      <c r="E48" s="19"/>
      <c r="F48" s="30"/>
      <c r="G48" s="155">
        <v>6</v>
      </c>
      <c r="H48" s="30"/>
      <c r="I48" s="153">
        <v>800</v>
      </c>
      <c r="J48" s="153">
        <v>800</v>
      </c>
      <c r="K48" s="153">
        <v>800</v>
      </c>
      <c r="L48" s="153">
        <v>800</v>
      </c>
      <c r="M48" s="153">
        <v>800</v>
      </c>
      <c r="N48" s="499"/>
      <c r="O48" s="500"/>
      <c r="P48" s="500"/>
      <c r="Q48" s="501"/>
      <c r="R48" s="65"/>
    </row>
    <row r="49" spans="1:18" ht="15" x14ac:dyDescent="0.25">
      <c r="A49" s="5"/>
      <c r="B49" s="147" t="s">
        <v>28</v>
      </c>
      <c r="C49" s="27" t="s">
        <v>34</v>
      </c>
      <c r="D49" s="22"/>
      <c r="E49" s="19"/>
      <c r="F49" s="121"/>
      <c r="G49" s="155" t="s">
        <v>81</v>
      </c>
      <c r="H49" s="30"/>
      <c r="I49" s="153"/>
      <c r="J49" s="153"/>
      <c r="K49" s="153"/>
      <c r="L49" s="153"/>
      <c r="M49" s="153"/>
      <c r="N49" s="499"/>
      <c r="O49" s="500"/>
      <c r="P49" s="500"/>
      <c r="Q49" s="501"/>
      <c r="R49" s="65"/>
    </row>
    <row r="50" spans="1:18" ht="15" x14ac:dyDescent="0.25">
      <c r="A50" s="5"/>
      <c r="B50" s="147" t="s">
        <v>28</v>
      </c>
      <c r="C50" s="27"/>
      <c r="D50" s="22"/>
      <c r="E50" s="19"/>
      <c r="F50" s="121"/>
      <c r="G50" s="155" t="s">
        <v>81</v>
      </c>
      <c r="H50" s="30"/>
      <c r="I50" s="153"/>
      <c r="J50" s="153"/>
      <c r="K50" s="153"/>
      <c r="L50" s="153"/>
      <c r="M50" s="153"/>
      <c r="N50" s="499"/>
      <c r="O50" s="500"/>
      <c r="P50" s="500"/>
      <c r="Q50" s="501"/>
      <c r="R50" s="65"/>
    </row>
    <row r="51" spans="1:18" ht="15" x14ac:dyDescent="0.25">
      <c r="A51" s="5"/>
      <c r="B51" s="147" t="s">
        <v>28</v>
      </c>
      <c r="C51" s="27"/>
      <c r="D51" s="22"/>
      <c r="E51" s="19"/>
      <c r="F51" s="121"/>
      <c r="G51" s="155" t="s">
        <v>81</v>
      </c>
      <c r="H51" s="30"/>
      <c r="I51" s="153"/>
      <c r="J51" s="153"/>
      <c r="K51" s="153"/>
      <c r="L51" s="153"/>
      <c r="M51" s="153"/>
      <c r="N51" s="499"/>
      <c r="O51" s="500"/>
      <c r="P51" s="500"/>
      <c r="Q51" s="501"/>
      <c r="R51" s="65"/>
    </row>
    <row r="52" spans="1:18" ht="15" x14ac:dyDescent="0.25">
      <c r="A52" s="5"/>
      <c r="B52" s="147" t="s">
        <v>28</v>
      </c>
      <c r="C52" s="27"/>
      <c r="D52" s="22"/>
      <c r="E52" s="19"/>
      <c r="F52" s="121"/>
      <c r="G52" s="155" t="s">
        <v>81</v>
      </c>
      <c r="H52" s="30"/>
      <c r="I52" s="153"/>
      <c r="J52" s="153"/>
      <c r="K52" s="153"/>
      <c r="L52" s="153"/>
      <c r="M52" s="153"/>
      <c r="N52" s="499"/>
      <c r="O52" s="500"/>
      <c r="P52" s="500"/>
      <c r="Q52" s="501"/>
      <c r="R52" s="65"/>
    </row>
    <row r="53" spans="1:18" ht="15" x14ac:dyDescent="0.25">
      <c r="A53" s="5"/>
      <c r="B53" s="147" t="s">
        <v>28</v>
      </c>
      <c r="C53" s="27"/>
      <c r="D53" s="22"/>
      <c r="E53" s="19"/>
      <c r="F53" s="121"/>
      <c r="G53" s="155" t="s">
        <v>81</v>
      </c>
      <c r="H53" s="30"/>
      <c r="I53" s="153"/>
      <c r="J53" s="153"/>
      <c r="K53" s="153"/>
      <c r="L53" s="153"/>
      <c r="M53" s="153"/>
      <c r="N53" s="499"/>
      <c r="O53" s="500"/>
      <c r="P53" s="500"/>
      <c r="Q53" s="501"/>
      <c r="R53" s="65"/>
    </row>
    <row r="54" spans="1:18" ht="15" x14ac:dyDescent="0.25">
      <c r="A54" s="5"/>
      <c r="B54" s="147" t="s">
        <v>28</v>
      </c>
      <c r="C54" s="27"/>
      <c r="D54" s="22"/>
      <c r="E54" s="19"/>
      <c r="F54" s="121"/>
      <c r="G54" s="155" t="s">
        <v>81</v>
      </c>
      <c r="H54" s="30"/>
      <c r="I54" s="153"/>
      <c r="J54" s="153"/>
      <c r="K54" s="153"/>
      <c r="L54" s="153"/>
      <c r="M54" s="153"/>
      <c r="N54" s="499"/>
      <c r="O54" s="500"/>
      <c r="P54" s="500"/>
      <c r="Q54" s="501"/>
      <c r="R54" s="65"/>
    </row>
    <row r="55" spans="1:18" x14ac:dyDescent="0.2">
      <c r="A55" s="5"/>
      <c r="B55" s="147" t="s">
        <v>28</v>
      </c>
      <c r="C55" s="19"/>
      <c r="D55" s="22"/>
      <c r="E55" s="19"/>
      <c r="F55" s="30"/>
      <c r="G55" s="155" t="s">
        <v>81</v>
      </c>
      <c r="H55" s="30"/>
      <c r="I55" s="153"/>
      <c r="J55" s="153"/>
      <c r="K55" s="153"/>
      <c r="L55" s="153"/>
      <c r="M55" s="153"/>
      <c r="N55" s="499"/>
      <c r="O55" s="500"/>
      <c r="P55" s="500"/>
      <c r="Q55" s="501"/>
      <c r="R55" s="65"/>
    </row>
    <row r="56" spans="1:18" x14ac:dyDescent="0.2">
      <c r="A56" s="5"/>
      <c r="B56" s="147" t="s">
        <v>28</v>
      </c>
      <c r="C56" s="19"/>
      <c r="D56" s="22"/>
      <c r="E56" s="19"/>
      <c r="F56" s="30"/>
      <c r="G56" s="155" t="s">
        <v>81</v>
      </c>
      <c r="H56" s="30"/>
      <c r="I56" s="153"/>
      <c r="J56" s="153"/>
      <c r="K56" s="153"/>
      <c r="L56" s="153"/>
      <c r="M56" s="153"/>
      <c r="N56" s="499"/>
      <c r="O56" s="500"/>
      <c r="P56" s="500"/>
      <c r="Q56" s="501"/>
      <c r="R56" s="65"/>
    </row>
    <row r="57" spans="1:18" x14ac:dyDescent="0.2">
      <c r="A57" s="5"/>
      <c r="B57" s="147" t="s">
        <v>28</v>
      </c>
      <c r="C57" s="19"/>
      <c r="D57" s="22"/>
      <c r="E57" s="19"/>
      <c r="F57" s="30"/>
      <c r="G57" s="155" t="s">
        <v>81</v>
      </c>
      <c r="H57" s="30"/>
      <c r="I57" s="153"/>
      <c r="J57" s="153"/>
      <c r="K57" s="153"/>
      <c r="L57" s="153"/>
      <c r="M57" s="153"/>
      <c r="N57" s="499"/>
      <c r="O57" s="500"/>
      <c r="P57" s="500"/>
      <c r="Q57" s="501"/>
      <c r="R57" s="65"/>
    </row>
    <row r="58" spans="1:18" x14ac:dyDescent="0.2">
      <c r="A58" s="5"/>
      <c r="B58" s="148" t="s">
        <v>28</v>
      </c>
      <c r="C58" s="28"/>
      <c r="D58" s="122"/>
      <c r="E58" s="28"/>
      <c r="F58" s="31"/>
      <c r="G58" s="155" t="s">
        <v>81</v>
      </c>
      <c r="H58" s="31"/>
      <c r="I58" s="258"/>
      <c r="J58" s="257"/>
      <c r="K58" s="258"/>
      <c r="L58" s="259"/>
      <c r="M58" s="259"/>
      <c r="N58" s="502"/>
      <c r="O58" s="503"/>
      <c r="P58" s="503"/>
      <c r="Q58" s="504"/>
      <c r="R58" s="65"/>
    </row>
    <row r="59" spans="1:18" ht="13.5" thickBot="1" x14ac:dyDescent="0.25">
      <c r="A59" s="5"/>
      <c r="B59" s="64"/>
      <c r="C59" s="19"/>
      <c r="D59" s="119"/>
      <c r="E59" s="120"/>
      <c r="F59" s="120"/>
      <c r="G59" s="32"/>
      <c r="H59" s="19"/>
      <c r="I59" s="19"/>
      <c r="J59" s="19"/>
      <c r="K59" s="19"/>
      <c r="L59" s="19"/>
      <c r="M59" s="19"/>
      <c r="N59" s="19"/>
      <c r="O59" s="19"/>
      <c r="P59" s="19"/>
      <c r="Q59" s="19"/>
      <c r="R59" s="65"/>
    </row>
    <row r="60" spans="1:18" x14ac:dyDescent="0.2">
      <c r="A60" s="5"/>
      <c r="B60" s="64"/>
      <c r="C60" s="19"/>
      <c r="D60" s="19"/>
      <c r="E60" s="19"/>
      <c r="F60" s="19"/>
      <c r="G60" s="19"/>
      <c r="H60" s="19"/>
      <c r="I60" s="19"/>
      <c r="J60" s="19"/>
      <c r="K60" s="19"/>
      <c r="L60" s="19"/>
      <c r="M60" s="19"/>
      <c r="N60" s="19"/>
      <c r="O60" s="19"/>
      <c r="P60" s="19"/>
      <c r="Q60" s="19"/>
      <c r="R60" s="65"/>
    </row>
    <row r="61" spans="1:18" x14ac:dyDescent="0.2">
      <c r="A61" s="5"/>
      <c r="B61" s="79" t="s">
        <v>37</v>
      </c>
      <c r="C61" s="12"/>
      <c r="D61" s="482" t="s">
        <v>3</v>
      </c>
      <c r="E61" s="483"/>
      <c r="F61" s="483"/>
      <c r="G61" s="483"/>
      <c r="H61" s="483"/>
      <c r="I61" s="19"/>
      <c r="J61" s="19"/>
      <c r="K61" s="19"/>
      <c r="L61" s="19"/>
      <c r="M61" s="19"/>
      <c r="N61" s="19"/>
      <c r="O61" s="19"/>
      <c r="P61" s="19"/>
      <c r="Q61" s="19"/>
      <c r="R61" s="65"/>
    </row>
    <row r="62" spans="1:18" x14ac:dyDescent="0.2">
      <c r="A62" s="5"/>
      <c r="B62" s="83"/>
      <c r="C62" s="2" t="s">
        <v>2</v>
      </c>
      <c r="D62" s="189">
        <v>1</v>
      </c>
      <c r="E62" s="4">
        <v>2</v>
      </c>
      <c r="F62" s="189"/>
      <c r="G62" s="18">
        <v>3</v>
      </c>
      <c r="H62" s="4">
        <v>4</v>
      </c>
      <c r="I62" s="19"/>
      <c r="J62" s="19"/>
      <c r="K62" s="19"/>
      <c r="L62" s="19"/>
      <c r="M62" s="19"/>
      <c r="N62" s="19"/>
      <c r="O62" s="19"/>
      <c r="P62" s="19"/>
      <c r="Q62" s="19"/>
      <c r="R62" s="65"/>
    </row>
    <row r="63" spans="1:18" ht="12.75" customHeight="1" x14ac:dyDescent="0.2">
      <c r="A63" s="5"/>
      <c r="B63" s="84" t="s">
        <v>38</v>
      </c>
      <c r="C63" s="156"/>
      <c r="D63" s="157">
        <f>+C63*(1+Analysis!$B$40)</f>
        <v>0</v>
      </c>
      <c r="E63" s="157">
        <f>+D63*(1+Analysis!$B$40)</f>
        <v>0</v>
      </c>
      <c r="F63" s="476">
        <f>+E63*(1+Analysis!$B$40)</f>
        <v>0</v>
      </c>
      <c r="G63" s="477"/>
      <c r="H63" s="157">
        <f>+F63*(1+Analysis!$B$40)</f>
        <v>0</v>
      </c>
      <c r="I63" s="478" t="s">
        <v>96</v>
      </c>
      <c r="J63" s="479"/>
      <c r="K63" s="479"/>
      <c r="L63" s="479"/>
      <c r="M63" s="479"/>
      <c r="N63" s="479"/>
      <c r="O63" s="479"/>
      <c r="P63" s="479"/>
      <c r="Q63" s="178"/>
      <c r="R63" s="174"/>
    </row>
    <row r="64" spans="1:18" x14ac:dyDescent="0.2">
      <c r="A64" s="5"/>
      <c r="B64" s="84" t="s">
        <v>39</v>
      </c>
      <c r="C64" s="158"/>
      <c r="D64" s="157">
        <f>+C64*(1+Analysis!$B$40)</f>
        <v>0</v>
      </c>
      <c r="E64" s="157">
        <f>+D64*(1+Analysis!$B$40)</f>
        <v>0</v>
      </c>
      <c r="F64" s="463">
        <f>+E64*(1+Analysis!$B$40)</f>
        <v>0</v>
      </c>
      <c r="G64" s="464"/>
      <c r="H64" s="157">
        <f>+F64*(1+Analysis!$B$40)</f>
        <v>0</v>
      </c>
      <c r="I64" s="480"/>
      <c r="J64" s="481"/>
      <c r="K64" s="481"/>
      <c r="L64" s="481"/>
      <c r="M64" s="481"/>
      <c r="N64" s="481"/>
      <c r="O64" s="481"/>
      <c r="P64" s="481"/>
      <c r="Q64" s="179"/>
      <c r="R64" s="175"/>
    </row>
    <row r="65" spans="1:18" x14ac:dyDescent="0.2">
      <c r="A65" s="5"/>
      <c r="B65" s="84" t="s">
        <v>40</v>
      </c>
      <c r="C65" s="158"/>
      <c r="D65" s="157">
        <f>+C65*(1+Analysis!$B$40)</f>
        <v>0</v>
      </c>
      <c r="E65" s="157">
        <f>+D65*(1+Analysis!$B$40)</f>
        <v>0</v>
      </c>
      <c r="F65" s="463">
        <f>+E65*(1+Analysis!$B$40)</f>
        <v>0</v>
      </c>
      <c r="G65" s="464"/>
      <c r="H65" s="157">
        <f>+F65*(1+Analysis!$B$40)</f>
        <v>0</v>
      </c>
      <c r="I65" s="70"/>
      <c r="J65" s="70"/>
      <c r="K65" s="70"/>
      <c r="L65" s="70"/>
      <c r="M65" s="70"/>
      <c r="N65" s="70"/>
      <c r="O65" s="70"/>
      <c r="P65" s="70"/>
      <c r="Q65" s="70"/>
      <c r="R65" s="65"/>
    </row>
    <row r="66" spans="1:18" x14ac:dyDescent="0.2">
      <c r="A66" s="5"/>
      <c r="B66" s="84" t="s">
        <v>41</v>
      </c>
      <c r="C66" s="158"/>
      <c r="D66" s="157">
        <f>+C66*(1+Analysis!$B$40)</f>
        <v>0</v>
      </c>
      <c r="E66" s="157">
        <f>+D66*(1+Analysis!$B$40)</f>
        <v>0</v>
      </c>
      <c r="F66" s="463">
        <f>+E66*(1+Analysis!$B$40)</f>
        <v>0</v>
      </c>
      <c r="G66" s="464"/>
      <c r="H66" s="157">
        <f>+F66*(1+Analysis!$B$40)</f>
        <v>0</v>
      </c>
      <c r="I66" s="19"/>
      <c r="J66" s="19"/>
      <c r="K66" s="19"/>
      <c r="L66" s="19"/>
      <c r="M66" s="19"/>
      <c r="N66" s="19"/>
      <c r="O66" s="19"/>
      <c r="P66" s="19"/>
      <c r="Q66" s="19"/>
      <c r="R66" s="65"/>
    </row>
    <row r="67" spans="1:18" x14ac:dyDescent="0.2">
      <c r="A67" s="5"/>
      <c r="B67" s="84" t="s">
        <v>44</v>
      </c>
      <c r="C67" s="158"/>
      <c r="D67" s="157">
        <f>+C67*(1+Analysis!$B$40)</f>
        <v>0</v>
      </c>
      <c r="E67" s="157">
        <f>+D67*(1+Analysis!$B$40)</f>
        <v>0</v>
      </c>
      <c r="F67" s="463">
        <f>+E67*(1+Analysis!$B$40)</f>
        <v>0</v>
      </c>
      <c r="G67" s="464"/>
      <c r="H67" s="157">
        <f>+F67*(1+Analysis!$B$40)</f>
        <v>0</v>
      </c>
      <c r="I67" s="19"/>
      <c r="J67" s="19"/>
      <c r="K67" s="19"/>
      <c r="L67" s="19"/>
      <c r="M67" s="19"/>
      <c r="N67" s="19"/>
      <c r="O67" s="19"/>
      <c r="P67" s="19"/>
      <c r="Q67" s="19"/>
      <c r="R67" s="65"/>
    </row>
    <row r="68" spans="1:18" x14ac:dyDescent="0.2">
      <c r="A68" s="5"/>
      <c r="B68" s="84" t="s">
        <v>44</v>
      </c>
      <c r="C68" s="158"/>
      <c r="D68" s="157">
        <f>+C68*(1+Analysis!$B$40)</f>
        <v>0</v>
      </c>
      <c r="E68" s="157">
        <f>+D68*(1+Analysis!$B$40)</f>
        <v>0</v>
      </c>
      <c r="F68" s="463">
        <f>+E68*(1+Analysis!$B$40)</f>
        <v>0</v>
      </c>
      <c r="G68" s="464"/>
      <c r="H68" s="157">
        <f>+F68*(1+Analysis!$B$40)</f>
        <v>0</v>
      </c>
      <c r="I68" s="19"/>
      <c r="J68" s="19"/>
      <c r="K68" s="19"/>
      <c r="L68" s="19"/>
      <c r="M68" s="19"/>
      <c r="N68" s="19"/>
      <c r="O68" s="19"/>
      <c r="P68" s="19"/>
      <c r="Q68" s="19"/>
      <c r="R68" s="65"/>
    </row>
    <row r="69" spans="1:18" x14ac:dyDescent="0.2">
      <c r="A69" s="5"/>
      <c r="B69" s="84" t="s">
        <v>44</v>
      </c>
      <c r="C69" s="159"/>
      <c r="D69" s="160">
        <f>+C69*(1+Analysis!$B$40)</f>
        <v>0</v>
      </c>
      <c r="E69" s="160">
        <f>+D69*(1+Analysis!$B$40)</f>
        <v>0</v>
      </c>
      <c r="F69" s="465">
        <f>+E69*(1+Analysis!$B$40)</f>
        <v>0</v>
      </c>
      <c r="G69" s="466"/>
      <c r="H69" s="160">
        <f>+F69*(1+Analysis!$B$40)</f>
        <v>0</v>
      </c>
      <c r="I69" s="19"/>
      <c r="J69" s="19"/>
      <c r="K69" s="19"/>
      <c r="L69" s="19"/>
      <c r="M69" s="19"/>
      <c r="N69" s="19"/>
      <c r="O69" s="19"/>
      <c r="P69" s="19"/>
      <c r="Q69" s="19"/>
      <c r="R69" s="65"/>
    </row>
    <row r="70" spans="1:18" x14ac:dyDescent="0.2">
      <c r="A70" s="5"/>
      <c r="B70" s="64"/>
      <c r="C70" s="19"/>
      <c r="D70" s="19"/>
      <c r="E70" s="19"/>
      <c r="F70" s="19"/>
      <c r="G70" s="19"/>
      <c r="H70" s="19"/>
      <c r="I70" s="19"/>
      <c r="J70" s="19"/>
      <c r="K70" s="19"/>
      <c r="L70" s="19"/>
      <c r="M70" s="19"/>
      <c r="N70" s="19"/>
      <c r="O70" s="19"/>
      <c r="P70" s="19"/>
      <c r="Q70" s="19"/>
      <c r="R70" s="65"/>
    </row>
    <row r="71" spans="1:18" ht="13.5" thickBot="1" x14ac:dyDescent="0.25">
      <c r="A71" s="5"/>
      <c r="B71" s="71"/>
      <c r="C71" s="72"/>
      <c r="D71" s="72"/>
      <c r="E71" s="72"/>
      <c r="F71" s="72"/>
      <c r="G71" s="72"/>
      <c r="H71" s="72"/>
      <c r="I71" s="72"/>
      <c r="J71" s="72"/>
      <c r="K71" s="72"/>
      <c r="L71" s="72"/>
      <c r="M71" s="72"/>
      <c r="N71" s="72"/>
      <c r="O71" s="72"/>
      <c r="P71" s="72"/>
      <c r="Q71" s="72"/>
      <c r="R71" s="73"/>
    </row>
    <row r="72" spans="1:18" x14ac:dyDescent="0.2">
      <c r="A72" s="5"/>
      <c r="B72" s="5"/>
      <c r="C72" s="5"/>
      <c r="D72" s="5"/>
      <c r="E72" s="5"/>
      <c r="F72" s="5"/>
      <c r="G72" s="5"/>
      <c r="H72" s="5"/>
      <c r="I72" s="5"/>
      <c r="J72" s="5"/>
      <c r="K72" s="5"/>
      <c r="L72" s="5"/>
      <c r="M72" s="5"/>
      <c r="N72" s="5"/>
      <c r="O72" s="5"/>
      <c r="P72" s="5"/>
      <c r="Q72" s="5"/>
      <c r="R72" s="5"/>
    </row>
    <row r="73" spans="1:18" x14ac:dyDescent="0.2">
      <c r="A73" s="5"/>
      <c r="B73" s="5"/>
      <c r="C73" s="5"/>
      <c r="D73" s="5"/>
      <c r="E73" s="5"/>
      <c r="F73" s="5"/>
      <c r="G73" s="5"/>
      <c r="H73" s="5"/>
      <c r="I73" s="5"/>
      <c r="J73" s="5"/>
      <c r="K73" s="5"/>
      <c r="L73" s="5"/>
      <c r="M73" s="5"/>
      <c r="N73" s="5"/>
      <c r="O73" s="5"/>
      <c r="P73" s="5"/>
      <c r="Q73" s="5"/>
      <c r="R73" s="5"/>
    </row>
    <row r="74" spans="1:18" x14ac:dyDescent="0.2">
      <c r="A74" s="5"/>
      <c r="B74" s="5"/>
      <c r="C74" s="5"/>
      <c r="D74" s="5"/>
      <c r="E74" s="5"/>
      <c r="F74" s="5"/>
      <c r="G74" s="5"/>
      <c r="H74" s="5"/>
      <c r="I74" s="5"/>
      <c r="J74" s="5"/>
      <c r="K74" s="5"/>
      <c r="L74" s="5"/>
      <c r="M74" s="5"/>
      <c r="N74" s="5"/>
      <c r="O74" s="5"/>
      <c r="P74" s="5"/>
      <c r="Q74" s="5"/>
      <c r="R74" s="5"/>
    </row>
    <row r="75" spans="1:18" x14ac:dyDescent="0.2">
      <c r="A75" s="5"/>
      <c r="B75" s="5"/>
      <c r="C75" s="5"/>
      <c r="D75" s="5"/>
      <c r="E75" s="5"/>
      <c r="F75" s="5"/>
      <c r="G75" s="5"/>
      <c r="H75" s="5"/>
      <c r="I75" s="5"/>
      <c r="J75" s="5"/>
      <c r="K75" s="5"/>
      <c r="L75" s="5"/>
      <c r="M75" s="5"/>
      <c r="N75" s="5"/>
      <c r="O75" s="5"/>
      <c r="P75" s="5"/>
      <c r="Q75" s="5"/>
      <c r="R75" s="5"/>
    </row>
    <row r="76" spans="1:18" x14ac:dyDescent="0.2">
      <c r="A76" s="5"/>
      <c r="B76" s="5"/>
      <c r="C76" s="5"/>
      <c r="D76" s="5"/>
      <c r="E76" s="5"/>
      <c r="F76" s="5"/>
      <c r="G76" s="5"/>
      <c r="H76" s="5"/>
      <c r="I76" s="5"/>
      <c r="J76" s="5"/>
      <c r="K76" s="5"/>
      <c r="L76" s="5"/>
      <c r="M76" s="5"/>
      <c r="N76" s="5"/>
      <c r="O76" s="5"/>
      <c r="P76" s="5"/>
      <c r="Q76" s="5"/>
      <c r="R76" s="5"/>
    </row>
    <row r="77" spans="1:18" x14ac:dyDescent="0.2">
      <c r="A77" s="5"/>
      <c r="B77" s="5"/>
      <c r="C77" s="5"/>
      <c r="D77" s="5"/>
      <c r="E77" s="5"/>
      <c r="F77" s="5"/>
      <c r="G77" s="5"/>
      <c r="H77" s="5"/>
      <c r="I77" s="5"/>
      <c r="J77" s="5"/>
      <c r="K77" s="5"/>
      <c r="L77" s="5"/>
      <c r="M77" s="5"/>
      <c r="N77" s="5"/>
      <c r="O77" s="5"/>
      <c r="P77" s="5"/>
      <c r="Q77" s="5"/>
      <c r="R77" s="5"/>
    </row>
    <row r="78" spans="1:18" x14ac:dyDescent="0.2">
      <c r="A78" s="5"/>
      <c r="B78" s="5"/>
      <c r="C78" s="5"/>
      <c r="D78" s="5"/>
      <c r="E78" s="5"/>
      <c r="F78" s="5"/>
      <c r="G78" s="5"/>
      <c r="H78" s="5"/>
      <c r="I78" s="5"/>
      <c r="J78" s="5"/>
      <c r="K78" s="5"/>
      <c r="L78" s="5"/>
      <c r="M78" s="5"/>
      <c r="N78" s="5"/>
      <c r="O78" s="5"/>
      <c r="P78" s="5"/>
      <c r="Q78" s="5"/>
    </row>
    <row r="79" spans="1:18" x14ac:dyDescent="0.2">
      <c r="A79" s="5"/>
      <c r="B79" s="5"/>
      <c r="C79" s="5"/>
      <c r="D79" s="5"/>
      <c r="E79" s="5"/>
      <c r="F79" s="5"/>
      <c r="G79" s="5"/>
      <c r="H79" s="5"/>
      <c r="I79" s="5"/>
      <c r="J79" s="5"/>
      <c r="K79" s="5"/>
      <c r="L79" s="5"/>
      <c r="M79" s="5"/>
      <c r="N79" s="5"/>
      <c r="O79" s="5"/>
      <c r="P79" s="5"/>
      <c r="Q79" s="5"/>
    </row>
    <row r="80" spans="1:18" x14ac:dyDescent="0.2">
      <c r="A80" s="5"/>
      <c r="B80" s="5"/>
      <c r="C80" s="5"/>
      <c r="D80" s="5"/>
      <c r="E80" s="5"/>
      <c r="F80" s="5"/>
      <c r="G80" s="5"/>
      <c r="H80" s="5"/>
      <c r="I80" s="5"/>
      <c r="J80" s="5"/>
      <c r="K80" s="5"/>
      <c r="L80" s="5"/>
      <c r="M80" s="5"/>
      <c r="N80" s="5"/>
      <c r="O80" s="5"/>
      <c r="P80" s="5"/>
      <c r="Q80" s="5"/>
    </row>
    <row r="81" spans="1:17" x14ac:dyDescent="0.2">
      <c r="A81" s="5"/>
      <c r="B81" s="5"/>
      <c r="C81" s="5"/>
      <c r="D81" s="5"/>
      <c r="E81" s="5"/>
      <c r="F81" s="5"/>
      <c r="G81" s="5"/>
      <c r="H81" s="5"/>
      <c r="I81" s="5"/>
      <c r="J81" s="5"/>
      <c r="K81" s="5"/>
      <c r="L81" s="5"/>
      <c r="M81" s="5"/>
      <c r="N81" s="5"/>
      <c r="O81" s="5"/>
      <c r="P81" s="5"/>
      <c r="Q81" s="5"/>
    </row>
    <row r="82" spans="1:17" x14ac:dyDescent="0.2">
      <c r="A82" s="5"/>
      <c r="B82" s="5"/>
      <c r="C82" s="5"/>
      <c r="D82" s="5"/>
      <c r="E82" s="5"/>
      <c r="F82" s="5"/>
      <c r="G82" s="5"/>
      <c r="H82" s="5"/>
      <c r="I82" s="5"/>
      <c r="J82" s="5"/>
      <c r="K82" s="5"/>
      <c r="L82" s="5"/>
      <c r="M82" s="5"/>
      <c r="N82" s="5"/>
      <c r="O82" s="5"/>
      <c r="P82" s="5"/>
      <c r="Q82" s="5"/>
    </row>
    <row r="83" spans="1:17" x14ac:dyDescent="0.2">
      <c r="A83" s="5"/>
      <c r="B83" s="5"/>
      <c r="C83" s="5"/>
      <c r="D83" s="5"/>
      <c r="E83" s="5"/>
      <c r="F83" s="5"/>
      <c r="G83" s="5"/>
      <c r="H83" s="5"/>
      <c r="I83" s="5"/>
      <c r="J83" s="5"/>
      <c r="K83" s="5"/>
      <c r="L83" s="5"/>
      <c r="M83" s="5"/>
      <c r="N83" s="5"/>
      <c r="O83" s="5"/>
      <c r="P83" s="5"/>
      <c r="Q83" s="5"/>
    </row>
    <row r="84" spans="1:17" x14ac:dyDescent="0.2">
      <c r="A84" s="5"/>
      <c r="B84" s="5"/>
      <c r="C84" s="5"/>
      <c r="D84" s="5"/>
      <c r="E84" s="5"/>
      <c r="F84" s="5"/>
      <c r="G84" s="5"/>
      <c r="H84" s="5"/>
      <c r="I84" s="5"/>
      <c r="J84" s="5"/>
      <c r="K84" s="5"/>
      <c r="L84" s="5"/>
      <c r="M84" s="5"/>
      <c r="N84" s="5"/>
      <c r="O84" s="5"/>
      <c r="P84" s="5"/>
      <c r="Q84" s="5"/>
    </row>
    <row r="85" spans="1:17" x14ac:dyDescent="0.2">
      <c r="A85" s="5"/>
      <c r="B85" s="5"/>
      <c r="C85" s="5"/>
      <c r="D85" s="5"/>
      <c r="E85" s="5"/>
      <c r="F85" s="5"/>
      <c r="G85" s="5"/>
      <c r="H85" s="5"/>
      <c r="I85" s="5"/>
      <c r="J85" s="5"/>
      <c r="K85" s="5"/>
      <c r="L85" s="5"/>
      <c r="M85" s="5"/>
      <c r="N85" s="5"/>
      <c r="O85" s="5"/>
      <c r="P85" s="5"/>
      <c r="Q85" s="5"/>
    </row>
    <row r="86" spans="1:17" x14ac:dyDescent="0.2">
      <c r="A86" s="5"/>
      <c r="B86" s="5"/>
      <c r="C86" s="5"/>
      <c r="D86" s="5"/>
      <c r="E86" s="5"/>
      <c r="F86" s="5"/>
      <c r="G86" s="5"/>
      <c r="H86" s="5"/>
      <c r="I86" s="5"/>
      <c r="J86" s="5"/>
      <c r="K86" s="5"/>
      <c r="L86" s="5"/>
      <c r="M86" s="5"/>
      <c r="N86" s="5"/>
      <c r="O86" s="5"/>
      <c r="P86" s="5"/>
      <c r="Q86" s="5"/>
    </row>
    <row r="87" spans="1:17" x14ac:dyDescent="0.2">
      <c r="A87" s="5"/>
    </row>
    <row r="203" spans="2:2" x14ac:dyDescent="0.2">
      <c r="B203" s="5" t="s">
        <v>56</v>
      </c>
    </row>
    <row r="204" spans="2:2" x14ac:dyDescent="0.2">
      <c r="B204" s="5" t="s">
        <v>69</v>
      </c>
    </row>
    <row r="205" spans="2:2" x14ac:dyDescent="0.2">
      <c r="B205" s="5" t="s">
        <v>70</v>
      </c>
    </row>
    <row r="206" spans="2:2" x14ac:dyDescent="0.2">
      <c r="B206" s="5"/>
    </row>
    <row r="207" spans="2:2" x14ac:dyDescent="0.2">
      <c r="B207" s="5"/>
    </row>
    <row r="208" spans="2:2" x14ac:dyDescent="0.2">
      <c r="B208" s="5" t="s">
        <v>85</v>
      </c>
    </row>
    <row r="209" spans="2:2" x14ac:dyDescent="0.2">
      <c r="B209" s="5" t="s">
        <v>86</v>
      </c>
    </row>
    <row r="210" spans="2:2" x14ac:dyDescent="0.2">
      <c r="B210" s="5" t="s">
        <v>87</v>
      </c>
    </row>
  </sheetData>
  <mergeCells count="24">
    <mergeCell ref="F67:G67"/>
    <mergeCell ref="D26:E26"/>
    <mergeCell ref="D25:E25"/>
    <mergeCell ref="K11:M12"/>
    <mergeCell ref="K15:M16"/>
    <mergeCell ref="F18:G18"/>
    <mergeCell ref="D17:H17"/>
    <mergeCell ref="K13:N14"/>
    <mergeCell ref="F68:G68"/>
    <mergeCell ref="F69:G69"/>
    <mergeCell ref="J8:K8"/>
    <mergeCell ref="F19:G19"/>
    <mergeCell ref="F20:G20"/>
    <mergeCell ref="C8:I8"/>
    <mergeCell ref="F63:G63"/>
    <mergeCell ref="F64:G64"/>
    <mergeCell ref="I63:P64"/>
    <mergeCell ref="D61:H61"/>
    <mergeCell ref="I26:M26"/>
    <mergeCell ref="I43:M43"/>
    <mergeCell ref="N27:Q40"/>
    <mergeCell ref="N44:Q58"/>
    <mergeCell ref="F65:G65"/>
    <mergeCell ref="F66:G66"/>
  </mergeCells>
  <phoneticPr fontId="2" type="noConversion"/>
  <pageMargins left="0.23622047244094491" right="0.23622047244094491" top="0.78740157480314965" bottom="0.78740157480314965" header="0.31496062992125984" footer="0.31496062992125984"/>
  <pageSetup paperSize="9" scale="65"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3"/>
  <sheetViews>
    <sheetView zoomScaleNormal="100" workbookViewId="0">
      <selection activeCell="V3" sqref="V3"/>
    </sheetView>
  </sheetViews>
  <sheetFormatPr defaultRowHeight="12.75" x14ac:dyDescent="0.2"/>
  <cols>
    <col min="1" max="1" width="21.5703125" bestFit="1" customWidth="1"/>
    <col min="2" max="2" width="9.85546875" bestFit="1" customWidth="1"/>
    <col min="3" max="3" width="10.140625" bestFit="1" customWidth="1"/>
    <col min="4" max="5" width="10.140625" customWidth="1"/>
    <col min="9" max="11" width="10.42578125" customWidth="1"/>
    <col min="20" max="20" width="6.42578125" customWidth="1"/>
    <col min="21" max="21" width="8.85546875" customWidth="1"/>
    <col min="26" max="26" width="4.42578125" customWidth="1"/>
    <col min="27" max="27" width="18" customWidth="1"/>
    <col min="29" max="29" width="10.85546875" customWidth="1"/>
    <col min="30" max="30" width="5.85546875" customWidth="1"/>
  </cols>
  <sheetData>
    <row r="1" spans="1:31" ht="13.5" thickBot="1" x14ac:dyDescent="0.25">
      <c r="A1" s="106"/>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row>
    <row r="2" spans="1:31" ht="13.5" thickBot="1" x14ac:dyDescent="0.25">
      <c r="A2" s="106" t="s">
        <v>11</v>
      </c>
      <c r="B2" s="106"/>
      <c r="C2" s="106"/>
      <c r="D2" s="106"/>
      <c r="E2" s="106"/>
      <c r="F2" s="530" t="s">
        <v>47</v>
      </c>
      <c r="G2" s="530"/>
      <c r="H2" s="530"/>
      <c r="I2" s="106"/>
      <c r="K2" s="106"/>
      <c r="L2" s="106"/>
      <c r="M2" s="106"/>
      <c r="N2" s="106"/>
      <c r="O2" s="205" t="s">
        <v>95</v>
      </c>
      <c r="P2" s="106"/>
      <c r="Q2" s="106"/>
      <c r="R2" s="106"/>
      <c r="S2" s="106"/>
      <c r="T2" s="106"/>
      <c r="U2" s="136"/>
      <c r="V2" s="137" t="s">
        <v>57</v>
      </c>
      <c r="W2" s="199"/>
      <c r="X2" s="107"/>
      <c r="Y2" s="107"/>
      <c r="Z2" s="107"/>
      <c r="AA2" s="107"/>
      <c r="AB2" s="106"/>
      <c r="AC2" s="106"/>
      <c r="AD2" s="106"/>
      <c r="AE2" s="106"/>
    </row>
    <row r="3" spans="1:31" ht="13.5" thickBot="1" x14ac:dyDescent="0.25">
      <c r="A3" s="110"/>
      <c r="B3" s="111"/>
      <c r="C3" s="183"/>
      <c r="D3" s="111"/>
      <c r="E3" s="111"/>
      <c r="F3" s="106"/>
      <c r="G3" s="106"/>
      <c r="H3" s="2" t="s">
        <v>2</v>
      </c>
      <c r="I3" s="189">
        <v>1</v>
      </c>
      <c r="J3" s="189">
        <v>2</v>
      </c>
      <c r="K3" s="189">
        <v>3</v>
      </c>
      <c r="L3" s="4">
        <v>4</v>
      </c>
      <c r="M3" s="106"/>
      <c r="O3" s="2" t="s">
        <v>2</v>
      </c>
      <c r="P3" s="189">
        <v>1</v>
      </c>
      <c r="Q3" s="189">
        <v>2</v>
      </c>
      <c r="R3" s="189">
        <v>3</v>
      </c>
      <c r="S3" s="4">
        <v>4</v>
      </c>
      <c r="T3" s="106"/>
      <c r="U3" s="138"/>
      <c r="V3" s="57">
        <v>41486</v>
      </c>
      <c r="W3" s="200"/>
      <c r="X3" s="107"/>
      <c r="Y3" s="107"/>
      <c r="Z3" s="107"/>
      <c r="AA3" s="107"/>
      <c r="AB3" s="106"/>
      <c r="AC3" s="106"/>
      <c r="AD3" s="106"/>
      <c r="AE3" s="106"/>
    </row>
    <row r="4" spans="1:31" x14ac:dyDescent="0.2">
      <c r="A4" s="9" t="s">
        <v>4</v>
      </c>
      <c r="B4" s="202">
        <f>+'Input Sheet DL'!C11</f>
        <v>1500</v>
      </c>
      <c r="C4" s="185"/>
      <c r="D4" s="185"/>
      <c r="E4" s="185"/>
      <c r="F4" s="9" t="s">
        <v>90</v>
      </c>
      <c r="G4" s="106"/>
      <c r="H4" s="112">
        <f>+'Input Sheet DL'!C19</f>
        <v>12</v>
      </c>
      <c r="I4" s="112">
        <f>+'Input Sheet DL'!D19</f>
        <v>15</v>
      </c>
      <c r="J4" s="112">
        <f>+'Input Sheet DL'!E19</f>
        <v>19</v>
      </c>
      <c r="K4" s="112">
        <f>+'Input Sheet DL'!F19</f>
        <v>22</v>
      </c>
      <c r="L4" s="112">
        <f>+'Input Sheet DL'!H19</f>
        <v>22</v>
      </c>
      <c r="M4" s="106"/>
      <c r="N4" s="106"/>
      <c r="O4" s="206">
        <f>+H4*$B4</f>
        <v>18000</v>
      </c>
      <c r="P4" s="206">
        <f>+I4*$B4*(1+B39)</f>
        <v>23175</v>
      </c>
      <c r="Q4" s="206">
        <f>+J4*$B4*(1+B39)*(1+B39)</f>
        <v>30235.65</v>
      </c>
      <c r="R4" s="206">
        <f>+K4*$B4*(1+B39)*(1+B39)*(1+B39)</f>
        <v>36059.991000000002</v>
      </c>
      <c r="S4" s="206">
        <f>+L4*$B4*(1+B39)*(1+B39)*(1+B39)*(1+B39)</f>
        <v>37141.790730000001</v>
      </c>
      <c r="T4" s="106"/>
      <c r="U4" s="138"/>
      <c r="V4" s="58">
        <v>41851</v>
      </c>
      <c r="W4" s="200"/>
      <c r="X4" s="107"/>
      <c r="Y4" s="107"/>
      <c r="Z4" s="107"/>
      <c r="AA4" s="107"/>
      <c r="AB4" s="106"/>
      <c r="AC4" s="106"/>
      <c r="AD4" s="106"/>
      <c r="AE4" s="106"/>
    </row>
    <row r="5" spans="1:31" ht="13.5" thickBot="1" x14ac:dyDescent="0.25">
      <c r="A5" s="9" t="s">
        <v>7</v>
      </c>
      <c r="B5" s="203">
        <f>+'Input Sheet DL'!C12</f>
        <v>2200</v>
      </c>
      <c r="C5" s="185"/>
      <c r="D5" s="185"/>
      <c r="E5" s="185"/>
      <c r="F5" s="9" t="s">
        <v>91</v>
      </c>
      <c r="G5" s="106"/>
      <c r="H5" s="112">
        <f>+'Input Sheet DL'!C20</f>
        <v>3</v>
      </c>
      <c r="I5" s="112">
        <f>+'Input Sheet DL'!D20</f>
        <v>5</v>
      </c>
      <c r="J5" s="112">
        <f>+'Input Sheet DL'!E20</f>
        <v>8</v>
      </c>
      <c r="K5" s="112">
        <f>+'Input Sheet DL'!F20</f>
        <v>8</v>
      </c>
      <c r="L5" s="112">
        <f>+'Input Sheet DL'!H20</f>
        <v>8</v>
      </c>
      <c r="M5" s="106"/>
      <c r="N5" s="106"/>
      <c r="O5" s="206">
        <f>+H5*$B5</f>
        <v>6600</v>
      </c>
      <c r="P5" s="206">
        <f>+I5*$B5*(1+B40)</f>
        <v>11220</v>
      </c>
      <c r="Q5" s="206">
        <f>+J5*$B5*(1+B40)*(1+B40)</f>
        <v>18311.04</v>
      </c>
      <c r="R5" s="206">
        <f>+K5*$B5*(1+B40)*(1+B40)*(1+B40)</f>
        <v>18677.2608</v>
      </c>
      <c r="S5" s="206">
        <f>+L5*$B5*(1+B40)*(1+B40)*(1+B40)*(1+B40)</f>
        <v>19050.806015999999</v>
      </c>
      <c r="T5" s="106"/>
      <c r="U5" s="138"/>
      <c r="V5" s="58">
        <v>42216</v>
      </c>
      <c r="W5" s="200"/>
      <c r="X5" s="107"/>
      <c r="Y5" s="107"/>
      <c r="Z5" s="107"/>
      <c r="AA5" s="107"/>
      <c r="AB5" s="106"/>
      <c r="AC5" s="106"/>
      <c r="AD5" s="106"/>
      <c r="AE5" s="106"/>
    </row>
    <row r="6" spans="1:31" x14ac:dyDescent="0.2">
      <c r="A6" s="181"/>
      <c r="B6" s="181"/>
      <c r="C6" s="181"/>
      <c r="D6" s="181"/>
      <c r="E6" s="181"/>
      <c r="F6" s="181"/>
      <c r="G6" s="10" t="s">
        <v>46</v>
      </c>
      <c r="H6" s="113">
        <f>SUM(H4:H5)</f>
        <v>15</v>
      </c>
      <c r="I6" s="113">
        <f t="shared" ref="I6:L6" si="0">SUM(I4:I5)</f>
        <v>20</v>
      </c>
      <c r="J6" s="113">
        <f t="shared" si="0"/>
        <v>27</v>
      </c>
      <c r="K6" s="113">
        <f t="shared" si="0"/>
        <v>30</v>
      </c>
      <c r="L6" s="113">
        <f t="shared" si="0"/>
        <v>30</v>
      </c>
      <c r="M6" s="106"/>
      <c r="N6" s="106"/>
      <c r="O6" s="207">
        <f>SUM(O4:O5)</f>
        <v>24600</v>
      </c>
      <c r="P6" s="207">
        <f>SUM(P4:P5)</f>
        <v>34395</v>
      </c>
      <c r="Q6" s="207">
        <f t="shared" ref="Q6:S6" si="1">SUM(Q4:Q5)</f>
        <v>48546.69</v>
      </c>
      <c r="R6" s="207">
        <f t="shared" si="1"/>
        <v>54737.251799999998</v>
      </c>
      <c r="S6" s="207">
        <f t="shared" si="1"/>
        <v>56192.596745999996</v>
      </c>
      <c r="T6" s="106"/>
      <c r="U6" s="138"/>
      <c r="V6" s="58">
        <v>42582</v>
      </c>
      <c r="W6" s="200"/>
      <c r="X6" s="107"/>
      <c r="Y6" s="107"/>
      <c r="Z6" s="107"/>
      <c r="AA6" s="107"/>
      <c r="AB6" s="106"/>
      <c r="AC6" s="106"/>
      <c r="AD6" s="106"/>
      <c r="AE6" s="106"/>
    </row>
    <row r="7" spans="1:31" ht="13.5" thickBot="1" x14ac:dyDescent="0.25">
      <c r="A7" s="106"/>
      <c r="B7" s="106"/>
      <c r="C7" s="106"/>
      <c r="D7" s="106"/>
      <c r="E7" s="106"/>
      <c r="F7" s="106"/>
      <c r="G7" s="9"/>
      <c r="H7" s="204"/>
      <c r="I7" s="106"/>
      <c r="J7" s="204"/>
      <c r="K7" s="106"/>
      <c r="L7" s="106"/>
      <c r="M7" s="106"/>
      <c r="N7" s="106"/>
      <c r="O7" s="107"/>
      <c r="P7" s="106"/>
      <c r="Q7" s="106"/>
      <c r="R7" s="106"/>
      <c r="S7" s="106"/>
      <c r="T7" s="106"/>
      <c r="U7" s="139"/>
      <c r="V7" s="59">
        <v>42947</v>
      </c>
      <c r="W7" s="201"/>
      <c r="X7" s="107"/>
      <c r="Y7" s="107"/>
      <c r="Z7" s="107"/>
      <c r="AA7" s="107"/>
      <c r="AB7" s="106"/>
      <c r="AC7" s="106"/>
      <c r="AD7" s="109"/>
      <c r="AE7" s="106"/>
    </row>
    <row r="8" spans="1:31" x14ac:dyDescent="0.2">
      <c r="A8" s="106"/>
      <c r="B8" s="106"/>
      <c r="C8" s="106"/>
      <c r="D8" s="106"/>
      <c r="E8" s="106"/>
      <c r="F8" s="106"/>
      <c r="G8" s="106"/>
      <c r="H8" s="106"/>
      <c r="I8" s="106"/>
      <c r="K8" s="106"/>
      <c r="M8" s="106"/>
      <c r="O8" s="107"/>
      <c r="P8" s="106"/>
      <c r="Q8" s="106"/>
      <c r="R8" s="106"/>
      <c r="S8" s="106"/>
      <c r="T8" s="106"/>
      <c r="U8" s="106"/>
      <c r="V8" s="106"/>
      <c r="W8" s="106"/>
      <c r="X8" s="106"/>
      <c r="Y8" s="106"/>
      <c r="Z8" s="106"/>
      <c r="AA8" s="309" t="s">
        <v>57</v>
      </c>
      <c r="AB8" s="106"/>
      <c r="AC8" s="106"/>
      <c r="AD8" s="109"/>
      <c r="AE8" s="106"/>
    </row>
    <row r="9" spans="1:31" x14ac:dyDescent="0.2">
      <c r="A9" s="12" t="s">
        <v>5</v>
      </c>
      <c r="B9" s="142">
        <f>19414000/'[1]Alternative model'!$E$18</f>
        <v>1193.0325522420314</v>
      </c>
      <c r="C9" s="9"/>
      <c r="D9" s="9"/>
      <c r="E9" s="9"/>
      <c r="F9" s="106"/>
      <c r="G9" s="106"/>
      <c r="H9" s="106"/>
      <c r="I9" s="106"/>
      <c r="J9" s="106"/>
      <c r="K9" s="106"/>
      <c r="L9" s="106"/>
      <c r="M9" s="106"/>
      <c r="N9" s="106"/>
      <c r="O9" s="106"/>
      <c r="P9" s="106"/>
      <c r="Q9" s="106"/>
      <c r="R9" s="106"/>
      <c r="S9" s="106"/>
      <c r="T9" s="106"/>
      <c r="U9" s="106"/>
      <c r="V9" s="106"/>
      <c r="W9" s="106"/>
      <c r="X9" s="106"/>
      <c r="Y9" s="106"/>
      <c r="Z9" s="106"/>
      <c r="AA9" s="433"/>
      <c r="AB9" s="433"/>
      <c r="AC9" s="434" t="s">
        <v>84</v>
      </c>
      <c r="AD9" s="433"/>
      <c r="AE9" s="106"/>
    </row>
    <row r="10" spans="1:31" x14ac:dyDescent="0.2">
      <c r="A10" s="68" t="s">
        <v>60</v>
      </c>
      <c r="B10" s="143">
        <f>+('[1]Alternative model'!$AI$19-19414)/[2]Faculty!$U$89</f>
        <v>0.2446178808371676</v>
      </c>
      <c r="C10" s="9"/>
      <c r="D10" s="9"/>
      <c r="E10" s="9"/>
      <c r="F10" s="106"/>
      <c r="G10" s="90" t="s">
        <v>74</v>
      </c>
      <c r="H10" s="90"/>
      <c r="I10" s="91"/>
      <c r="J10" s="91"/>
      <c r="K10" s="91"/>
      <c r="L10" s="91"/>
      <c r="M10" s="106"/>
      <c r="N10" s="106"/>
      <c r="O10" s="106"/>
      <c r="P10" s="106"/>
      <c r="Q10" s="106"/>
      <c r="R10" s="106"/>
      <c r="S10" s="106"/>
      <c r="T10" s="106"/>
      <c r="U10" s="106"/>
      <c r="V10" s="106"/>
      <c r="W10" s="106"/>
      <c r="X10" s="106"/>
      <c r="Y10" s="106"/>
      <c r="Z10" s="106"/>
      <c r="AA10" s="435"/>
      <c r="AB10" s="436" t="s">
        <v>59</v>
      </c>
      <c r="AC10" s="437">
        <v>102000</v>
      </c>
      <c r="AD10" s="433"/>
    </row>
    <row r="11" spans="1:31" x14ac:dyDescent="0.2">
      <c r="A11" s="12" t="s">
        <v>6</v>
      </c>
      <c r="B11" s="141"/>
      <c r="C11" s="9"/>
      <c r="D11" s="9"/>
      <c r="E11" s="9"/>
      <c r="F11" s="106"/>
      <c r="G11" s="106"/>
      <c r="H11" s="106"/>
      <c r="I11" s="106"/>
      <c r="J11" s="106"/>
      <c r="K11" s="106"/>
      <c r="L11" s="106"/>
      <c r="M11" s="106"/>
      <c r="N11" s="106"/>
      <c r="O11" s="106"/>
      <c r="P11" s="106"/>
      <c r="Q11" s="106"/>
      <c r="R11" s="106"/>
      <c r="S11" s="106"/>
      <c r="T11" s="106"/>
      <c r="U11" s="106"/>
      <c r="V11" s="106"/>
      <c r="W11" s="106"/>
      <c r="X11" s="106"/>
      <c r="Y11" s="106"/>
      <c r="Z11" s="106"/>
      <c r="AA11" s="438"/>
      <c r="AB11" s="439" t="s">
        <v>58</v>
      </c>
      <c r="AC11" s="440">
        <v>93000</v>
      </c>
      <c r="AD11" s="433"/>
    </row>
    <row r="12" spans="1:31" x14ac:dyDescent="0.2">
      <c r="A12" s="12"/>
      <c r="B12" s="9"/>
      <c r="C12" s="9"/>
      <c r="D12" s="9"/>
      <c r="E12" s="9"/>
      <c r="F12" s="106"/>
      <c r="G12" s="106"/>
      <c r="H12" s="2" t="s">
        <v>2</v>
      </c>
      <c r="I12" s="3">
        <v>1</v>
      </c>
      <c r="J12" s="3">
        <v>2</v>
      </c>
      <c r="K12" s="3">
        <v>3</v>
      </c>
      <c r="L12" s="4">
        <v>4</v>
      </c>
      <c r="M12" s="106"/>
      <c r="N12" s="106"/>
      <c r="O12" s="2" t="s">
        <v>2</v>
      </c>
      <c r="P12" s="3">
        <v>1</v>
      </c>
      <c r="Q12" s="3">
        <v>2</v>
      </c>
      <c r="R12" s="3">
        <v>3</v>
      </c>
      <c r="S12" s="4">
        <v>4</v>
      </c>
      <c r="T12" s="106"/>
      <c r="U12" s="2" t="s">
        <v>2</v>
      </c>
      <c r="V12" s="3">
        <v>1</v>
      </c>
      <c r="W12" s="3">
        <v>2</v>
      </c>
      <c r="X12" s="3">
        <v>3</v>
      </c>
      <c r="Y12" s="4">
        <v>4</v>
      </c>
      <c r="Z12" s="106"/>
      <c r="AA12" s="438"/>
      <c r="AB12" s="439" t="s">
        <v>36</v>
      </c>
      <c r="AC12" s="440">
        <v>82650</v>
      </c>
      <c r="AD12" s="433"/>
    </row>
    <row r="13" spans="1:31" ht="13.5" thickBot="1" x14ac:dyDescent="0.25">
      <c r="A13" s="11" t="s">
        <v>17</v>
      </c>
      <c r="B13" s="534" t="s">
        <v>18</v>
      </c>
      <c r="C13" s="535"/>
      <c r="D13" s="535"/>
      <c r="E13" s="535"/>
      <c r="F13" s="535"/>
      <c r="G13" s="94" t="s">
        <v>21</v>
      </c>
      <c r="H13" s="536" t="s">
        <v>49</v>
      </c>
      <c r="I13" s="528"/>
      <c r="J13" s="528"/>
      <c r="K13" s="528"/>
      <c r="L13" s="528"/>
      <c r="M13" s="106"/>
      <c r="N13" s="106"/>
      <c r="O13" s="528" t="s">
        <v>51</v>
      </c>
      <c r="P13" s="528"/>
      <c r="Q13" s="528"/>
      <c r="R13" s="528"/>
      <c r="S13" s="528"/>
      <c r="U13" s="529" t="s">
        <v>55</v>
      </c>
      <c r="V13" s="529"/>
      <c r="W13" s="529"/>
      <c r="X13" s="529"/>
      <c r="Y13" s="529"/>
      <c r="Z13" s="16"/>
      <c r="AA13" s="441" t="s">
        <v>52</v>
      </c>
      <c r="AB13" s="442">
        <v>9</v>
      </c>
      <c r="AC13" s="440">
        <v>87725</v>
      </c>
      <c r="AD13" s="433"/>
    </row>
    <row r="14" spans="1:31" x14ac:dyDescent="0.2">
      <c r="A14" s="13" t="str">
        <f>'Input Sheet DL'!B30</f>
        <v>(Name )</v>
      </c>
      <c r="B14" s="15">
        <f>+'Input Sheet DL'!I30</f>
        <v>400</v>
      </c>
      <c r="C14" s="15">
        <f>+'Input Sheet DL'!J30</f>
        <v>250</v>
      </c>
      <c r="D14" s="15">
        <f>+'Input Sheet DL'!K30</f>
        <v>250</v>
      </c>
      <c r="E14" s="15">
        <f>+'Input Sheet DL'!L30</f>
        <v>250</v>
      </c>
      <c r="F14" s="237">
        <f>+'Input Sheet DL'!M30</f>
        <v>250</v>
      </c>
      <c r="G14" s="238" t="e">
        <f>VLOOKUP(A14,[3]CostingSummary!$C$2:$G$2800,5,0)/1650</f>
        <v>#N/A</v>
      </c>
      <c r="H14" s="241" t="e">
        <f>+B14*G14</f>
        <v>#N/A</v>
      </c>
      <c r="I14" s="241" t="e">
        <f>+C14*$G14</f>
        <v>#N/A</v>
      </c>
      <c r="J14" s="241" t="e">
        <f t="shared" ref="J14:L23" si="2">+D14*$G14</f>
        <v>#N/A</v>
      </c>
      <c r="K14" s="241" t="e">
        <f t="shared" si="2"/>
        <v>#N/A</v>
      </c>
      <c r="L14" s="241" t="e">
        <f t="shared" si="2"/>
        <v>#N/A</v>
      </c>
      <c r="M14" s="163" t="str">
        <f>+'Input Sheet DL'!D30</f>
        <v>(Title)</v>
      </c>
      <c r="N14" s="163"/>
      <c r="O14" s="241" t="e">
        <f t="shared" ref="O14:O23" si="3">VLOOKUP($M14,Z$13:AB$17,3,0)/1650*B14</f>
        <v>#N/A</v>
      </c>
      <c r="P14" s="241" t="e">
        <f t="shared" ref="P14:P23" si="4">VLOOKUP($M14,AA$13:AC$17,3,0)/1650*C14</f>
        <v>#N/A</v>
      </c>
      <c r="Q14" s="241" t="e">
        <f t="shared" ref="Q14:Q23" si="5">VLOOKUP($M14,AB$13:AD$17,3,0)/1650*D14</f>
        <v>#N/A</v>
      </c>
      <c r="R14" s="241" t="e">
        <f t="shared" ref="R14:R23" si="6">VLOOKUP($M14,AC$13:AE$17,3,0)/1650*E14</f>
        <v>#N/A</v>
      </c>
      <c r="S14" s="241" t="e">
        <f t="shared" ref="S14:S23" si="7">VLOOKUP($M14,AD$13:AF$17,3,0)/1650*F14</f>
        <v>#N/A</v>
      </c>
      <c r="T14" s="164">
        <f>+'Input Sheet DL'!G30</f>
        <v>6</v>
      </c>
      <c r="U14" s="241" t="e">
        <f t="shared" ref="U14:V23" si="8">VLOOKUP(S14,AA$10:AB$24,2,0)/1650*B14</f>
        <v>#N/A</v>
      </c>
      <c r="V14" s="241">
        <f t="shared" si="8"/>
        <v>6810.606060606061</v>
      </c>
      <c r="W14" s="241" t="e">
        <f t="shared" ref="W14:W23" si="9">VLOOKUP(U14,AC$10:AD$24,2,0)/1650*D14</f>
        <v>#N/A</v>
      </c>
      <c r="X14" s="241" t="e">
        <f t="shared" ref="X14:X23" si="10">VLOOKUP(V14,AD$10:AE$24,2,0)/1650*E14</f>
        <v>#N/A</v>
      </c>
      <c r="Y14" s="244" t="e">
        <f t="shared" ref="Y14:Y23" si="11">VLOOKUP(W14,AE$10:AF$24,2,0)/1650*F14</f>
        <v>#N/A</v>
      </c>
      <c r="Z14" s="106"/>
      <c r="AA14" s="441" t="s">
        <v>82</v>
      </c>
      <c r="AB14" s="443"/>
      <c r="AC14" s="440">
        <v>77770</v>
      </c>
      <c r="AD14" s="433"/>
    </row>
    <row r="15" spans="1:31" x14ac:dyDescent="0.2">
      <c r="A15" s="13" t="str">
        <f>'Input Sheet DL'!B31</f>
        <v>(Name )</v>
      </c>
      <c r="B15" s="15">
        <f>+'Input Sheet DL'!I31</f>
        <v>0</v>
      </c>
      <c r="C15" s="15">
        <f>+'Input Sheet DL'!J31</f>
        <v>0</v>
      </c>
      <c r="D15" s="15">
        <f>+'Input Sheet DL'!K31</f>
        <v>0</v>
      </c>
      <c r="E15" s="15">
        <f>+'Input Sheet DL'!L31</f>
        <v>0</v>
      </c>
      <c r="F15" s="237">
        <f>+'Input Sheet DL'!M31</f>
        <v>0</v>
      </c>
      <c r="G15" s="238" t="e">
        <f>VLOOKUP(A15,[3]CostingSummary!$C$2:$G$2800,5,0)/1650</f>
        <v>#N/A</v>
      </c>
      <c r="H15" s="242" t="e">
        <f t="shared" ref="H15:H23" si="12">+B15*G15</f>
        <v>#N/A</v>
      </c>
      <c r="I15" s="242" t="e">
        <f t="shared" ref="I15:I23" si="13">+C15*$G15</f>
        <v>#N/A</v>
      </c>
      <c r="J15" s="242" t="e">
        <f t="shared" si="2"/>
        <v>#N/A</v>
      </c>
      <c r="K15" s="242" t="e">
        <f t="shared" si="2"/>
        <v>#N/A</v>
      </c>
      <c r="L15" s="242" t="e">
        <f t="shared" si="2"/>
        <v>#N/A</v>
      </c>
      <c r="M15" s="167" t="str">
        <f>+'Input Sheet DL'!D31</f>
        <v>(Title)</v>
      </c>
      <c r="N15" s="167"/>
      <c r="O15" s="242" t="e">
        <f t="shared" si="3"/>
        <v>#N/A</v>
      </c>
      <c r="P15" s="242" t="e">
        <f t="shared" si="4"/>
        <v>#N/A</v>
      </c>
      <c r="Q15" s="242" t="e">
        <f t="shared" si="5"/>
        <v>#N/A</v>
      </c>
      <c r="R15" s="242" t="e">
        <f t="shared" si="6"/>
        <v>#N/A</v>
      </c>
      <c r="S15" s="242" t="e">
        <f t="shared" si="7"/>
        <v>#N/A</v>
      </c>
      <c r="T15" s="168" t="str">
        <f>+'Input Sheet DL'!G31</f>
        <v>(No.)</v>
      </c>
      <c r="U15" s="242" t="e">
        <f t="shared" si="8"/>
        <v>#N/A</v>
      </c>
      <c r="V15" s="242" t="e">
        <f t="shared" si="8"/>
        <v>#N/A</v>
      </c>
      <c r="W15" s="242" t="e">
        <f t="shared" si="9"/>
        <v>#N/A</v>
      </c>
      <c r="X15" s="242" t="e">
        <f t="shared" si="10"/>
        <v>#N/A</v>
      </c>
      <c r="Y15" s="245" t="e">
        <f t="shared" si="11"/>
        <v>#N/A</v>
      </c>
      <c r="Z15" s="106"/>
      <c r="AA15" s="441" t="s">
        <v>53</v>
      </c>
      <c r="AB15" s="442">
        <v>8</v>
      </c>
      <c r="AC15" s="440">
        <v>68550</v>
      </c>
      <c r="AD15" s="433"/>
    </row>
    <row r="16" spans="1:31" x14ac:dyDescent="0.2">
      <c r="A16" s="13" t="str">
        <f>'Input Sheet DL'!B32</f>
        <v>(Name )</v>
      </c>
      <c r="B16" s="15">
        <f>+'Input Sheet DL'!I32</f>
        <v>120</v>
      </c>
      <c r="C16" s="15">
        <f>+'Input Sheet DL'!J32</f>
        <v>50</v>
      </c>
      <c r="D16" s="15">
        <f>+'Input Sheet DL'!K32</f>
        <v>50</v>
      </c>
      <c r="E16" s="15">
        <f>+'Input Sheet DL'!L32</f>
        <v>50</v>
      </c>
      <c r="F16" s="237">
        <f>+'Input Sheet DL'!M32</f>
        <v>50</v>
      </c>
      <c r="G16" s="238" t="e">
        <f>VLOOKUP(A16,[3]CostingSummary!$C$2:$G$2800,5,0)/1650</f>
        <v>#N/A</v>
      </c>
      <c r="H16" s="242" t="e">
        <f t="shared" si="12"/>
        <v>#N/A</v>
      </c>
      <c r="I16" s="242" t="e">
        <f t="shared" si="13"/>
        <v>#N/A</v>
      </c>
      <c r="J16" s="242" t="e">
        <f t="shared" si="2"/>
        <v>#N/A</v>
      </c>
      <c r="K16" s="242" t="e">
        <f t="shared" si="2"/>
        <v>#N/A</v>
      </c>
      <c r="L16" s="242" t="e">
        <f t="shared" si="2"/>
        <v>#N/A</v>
      </c>
      <c r="M16" s="167" t="str">
        <f>+'Input Sheet DL'!D32</f>
        <v>PROFESSOR</v>
      </c>
      <c r="N16" s="167"/>
      <c r="O16" s="242" t="e">
        <f t="shared" si="3"/>
        <v>#N/A</v>
      </c>
      <c r="P16" s="242">
        <f t="shared" si="4"/>
        <v>2658.333333333333</v>
      </c>
      <c r="Q16" s="242" t="e">
        <f t="shared" si="5"/>
        <v>#N/A</v>
      </c>
      <c r="R16" s="242" t="e">
        <f t="shared" si="6"/>
        <v>#N/A</v>
      </c>
      <c r="S16" s="242" t="e">
        <f t="shared" si="7"/>
        <v>#N/A</v>
      </c>
      <c r="T16" s="168" t="str">
        <f>+'Input Sheet DL'!G32</f>
        <v>9D</v>
      </c>
      <c r="U16" s="242" t="e">
        <f t="shared" si="8"/>
        <v>#N/A</v>
      </c>
      <c r="V16" s="242">
        <f t="shared" si="8"/>
        <v>2818.1818181818185</v>
      </c>
      <c r="W16" s="242" t="e">
        <f t="shared" si="9"/>
        <v>#N/A</v>
      </c>
      <c r="X16" s="242" t="e">
        <f t="shared" si="10"/>
        <v>#N/A</v>
      </c>
      <c r="Y16" s="245" t="e">
        <f t="shared" si="11"/>
        <v>#N/A</v>
      </c>
      <c r="Z16" s="106"/>
      <c r="AA16" s="441" t="s">
        <v>54</v>
      </c>
      <c r="AB16" s="442">
        <v>7</v>
      </c>
      <c r="AC16" s="440">
        <v>56600</v>
      </c>
      <c r="AD16" s="433"/>
    </row>
    <row r="17" spans="1:30" x14ac:dyDescent="0.2">
      <c r="A17" s="13" t="str">
        <f>'Input Sheet DL'!B33</f>
        <v>(Name )</v>
      </c>
      <c r="B17" s="15">
        <f>+'Input Sheet DL'!I33</f>
        <v>0</v>
      </c>
      <c r="C17" s="15">
        <f>+'Input Sheet DL'!J33</f>
        <v>0</v>
      </c>
      <c r="D17" s="15">
        <f>+'Input Sheet DL'!K33</f>
        <v>0</v>
      </c>
      <c r="E17" s="15">
        <f>+'Input Sheet DL'!L33</f>
        <v>0</v>
      </c>
      <c r="F17" s="237">
        <f>+'Input Sheet DL'!M33</f>
        <v>0</v>
      </c>
      <c r="G17" s="238" t="e">
        <f>VLOOKUP(A17,[3]CostingSummary!$C$2:$G$2800,5,0)/1650</f>
        <v>#N/A</v>
      </c>
      <c r="H17" s="242" t="e">
        <f t="shared" si="12"/>
        <v>#N/A</v>
      </c>
      <c r="I17" s="242" t="e">
        <f t="shared" si="13"/>
        <v>#N/A</v>
      </c>
      <c r="J17" s="242" t="e">
        <f t="shared" si="2"/>
        <v>#N/A</v>
      </c>
      <c r="K17" s="242" t="e">
        <f t="shared" si="2"/>
        <v>#N/A</v>
      </c>
      <c r="L17" s="242" t="e">
        <f t="shared" si="2"/>
        <v>#N/A</v>
      </c>
      <c r="M17" s="167" t="str">
        <f>+'Input Sheet DL'!D33</f>
        <v>(Title)</v>
      </c>
      <c r="N17" s="167"/>
      <c r="O17" s="242" t="e">
        <f t="shared" si="3"/>
        <v>#N/A</v>
      </c>
      <c r="P17" s="242" t="e">
        <f t="shared" si="4"/>
        <v>#N/A</v>
      </c>
      <c r="Q17" s="242" t="e">
        <f t="shared" si="5"/>
        <v>#N/A</v>
      </c>
      <c r="R17" s="242" t="e">
        <f t="shared" si="6"/>
        <v>#N/A</v>
      </c>
      <c r="S17" s="242" t="e">
        <f t="shared" si="7"/>
        <v>#N/A</v>
      </c>
      <c r="T17" s="168" t="str">
        <f>+'Input Sheet DL'!G33</f>
        <v>(No.)</v>
      </c>
      <c r="U17" s="242" t="e">
        <f t="shared" si="8"/>
        <v>#N/A</v>
      </c>
      <c r="V17" s="242" t="e">
        <f t="shared" si="8"/>
        <v>#N/A</v>
      </c>
      <c r="W17" s="242" t="e">
        <f t="shared" si="9"/>
        <v>#N/A</v>
      </c>
      <c r="X17" s="242" t="e">
        <f t="shared" si="10"/>
        <v>#N/A</v>
      </c>
      <c r="Y17" s="245" t="e">
        <f t="shared" si="11"/>
        <v>#N/A</v>
      </c>
      <c r="Z17" s="106"/>
      <c r="AA17" s="441" t="s">
        <v>83</v>
      </c>
      <c r="AB17" s="442"/>
      <c r="AC17" s="440">
        <v>48000</v>
      </c>
      <c r="AD17" s="433"/>
    </row>
    <row r="18" spans="1:30" x14ac:dyDescent="0.2">
      <c r="A18" s="13" t="str">
        <f>'Input Sheet DL'!B34</f>
        <v>(Name )</v>
      </c>
      <c r="B18" s="15">
        <f>+'Input Sheet DL'!I34</f>
        <v>0</v>
      </c>
      <c r="C18" s="15">
        <f>+'Input Sheet DL'!J34</f>
        <v>0</v>
      </c>
      <c r="D18" s="15">
        <f>+'Input Sheet DL'!K34</f>
        <v>0</v>
      </c>
      <c r="E18" s="15">
        <f>+'Input Sheet DL'!L34</f>
        <v>0</v>
      </c>
      <c r="F18" s="237">
        <f>+'Input Sheet DL'!M34</f>
        <v>0</v>
      </c>
      <c r="G18" s="238" t="e">
        <f>VLOOKUP(A18,[3]CostingSummary!$C$2:$G$2800,5,0)/1650</f>
        <v>#N/A</v>
      </c>
      <c r="H18" s="242" t="e">
        <f t="shared" si="12"/>
        <v>#N/A</v>
      </c>
      <c r="I18" s="242" t="e">
        <f t="shared" si="13"/>
        <v>#N/A</v>
      </c>
      <c r="J18" s="242" t="e">
        <f t="shared" si="2"/>
        <v>#N/A</v>
      </c>
      <c r="K18" s="242" t="e">
        <f t="shared" si="2"/>
        <v>#N/A</v>
      </c>
      <c r="L18" s="242" t="e">
        <f t="shared" si="2"/>
        <v>#N/A</v>
      </c>
      <c r="M18" s="167" t="str">
        <f>+'Input Sheet DL'!D34</f>
        <v>(Title)</v>
      </c>
      <c r="N18" s="167"/>
      <c r="O18" s="242" t="e">
        <f t="shared" si="3"/>
        <v>#N/A</v>
      </c>
      <c r="P18" s="242" t="e">
        <f t="shared" si="4"/>
        <v>#N/A</v>
      </c>
      <c r="Q18" s="242" t="e">
        <f t="shared" si="5"/>
        <v>#N/A</v>
      </c>
      <c r="R18" s="242" t="e">
        <f t="shared" si="6"/>
        <v>#N/A</v>
      </c>
      <c r="S18" s="242" t="e">
        <f t="shared" si="7"/>
        <v>#N/A</v>
      </c>
      <c r="T18" s="168" t="str">
        <f>+'Input Sheet DL'!G34</f>
        <v>(No.)</v>
      </c>
      <c r="U18" s="242" t="e">
        <f t="shared" si="8"/>
        <v>#N/A</v>
      </c>
      <c r="V18" s="242" t="e">
        <f t="shared" si="8"/>
        <v>#N/A</v>
      </c>
      <c r="W18" s="242" t="e">
        <f t="shared" si="9"/>
        <v>#N/A</v>
      </c>
      <c r="X18" s="242" t="e">
        <f t="shared" si="10"/>
        <v>#N/A</v>
      </c>
      <c r="Y18" s="245" t="e">
        <f t="shared" si="11"/>
        <v>#N/A</v>
      </c>
      <c r="Z18" s="106"/>
      <c r="AA18" s="441"/>
      <c r="AB18" s="442"/>
      <c r="AC18" s="440"/>
      <c r="AD18" s="433"/>
    </row>
    <row r="19" spans="1:30" x14ac:dyDescent="0.2">
      <c r="A19" s="13" t="str">
        <f>'Input Sheet DL'!B35</f>
        <v>(Name )</v>
      </c>
      <c r="B19" s="15">
        <f>+'Input Sheet DL'!I35</f>
        <v>0</v>
      </c>
      <c r="C19" s="15">
        <f>+'Input Sheet DL'!J35</f>
        <v>0</v>
      </c>
      <c r="D19" s="15">
        <f>+'Input Sheet DL'!K35</f>
        <v>0</v>
      </c>
      <c r="E19" s="15">
        <f>+'Input Sheet DL'!L35</f>
        <v>0</v>
      </c>
      <c r="F19" s="237">
        <f>+'Input Sheet DL'!M35</f>
        <v>0</v>
      </c>
      <c r="G19" s="238" t="e">
        <f>VLOOKUP(A19,[3]CostingSummary!$C$2:$G$2800,5,0)/1650</f>
        <v>#N/A</v>
      </c>
      <c r="H19" s="242" t="e">
        <f t="shared" si="12"/>
        <v>#N/A</v>
      </c>
      <c r="I19" s="242" t="e">
        <f t="shared" si="13"/>
        <v>#N/A</v>
      </c>
      <c r="J19" s="242" t="e">
        <f t="shared" si="2"/>
        <v>#N/A</v>
      </c>
      <c r="K19" s="242" t="e">
        <f t="shared" si="2"/>
        <v>#N/A</v>
      </c>
      <c r="L19" s="242" t="e">
        <f t="shared" si="2"/>
        <v>#N/A</v>
      </c>
      <c r="M19" s="167" t="str">
        <f>+'Input Sheet DL'!D35</f>
        <v>(Title)</v>
      </c>
      <c r="N19" s="167"/>
      <c r="O19" s="242" t="e">
        <f t="shared" si="3"/>
        <v>#N/A</v>
      </c>
      <c r="P19" s="242" t="e">
        <f t="shared" si="4"/>
        <v>#N/A</v>
      </c>
      <c r="Q19" s="242" t="e">
        <f t="shared" si="5"/>
        <v>#N/A</v>
      </c>
      <c r="R19" s="242" t="e">
        <f t="shared" si="6"/>
        <v>#N/A</v>
      </c>
      <c r="S19" s="242" t="e">
        <f t="shared" si="7"/>
        <v>#N/A</v>
      </c>
      <c r="T19" s="168" t="str">
        <f>+'Input Sheet DL'!G35</f>
        <v>(No.)</v>
      </c>
      <c r="U19" s="242" t="e">
        <f t="shared" si="8"/>
        <v>#N/A</v>
      </c>
      <c r="V19" s="242" t="e">
        <f t="shared" si="8"/>
        <v>#N/A</v>
      </c>
      <c r="W19" s="242" t="e">
        <f t="shared" si="9"/>
        <v>#N/A</v>
      </c>
      <c r="X19" s="242" t="e">
        <f t="shared" si="10"/>
        <v>#N/A</v>
      </c>
      <c r="Y19" s="245" t="e">
        <f t="shared" si="11"/>
        <v>#N/A</v>
      </c>
      <c r="Z19" s="106"/>
      <c r="AA19" s="441"/>
      <c r="AB19" s="442"/>
      <c r="AC19" s="440"/>
      <c r="AD19" s="433"/>
    </row>
    <row r="20" spans="1:30" x14ac:dyDescent="0.2">
      <c r="A20" s="13" t="str">
        <f>'Input Sheet DL'!B36</f>
        <v>(Name )</v>
      </c>
      <c r="B20" s="15">
        <f>+'Input Sheet DL'!I36</f>
        <v>0</v>
      </c>
      <c r="C20" s="15">
        <f>+'Input Sheet DL'!J36</f>
        <v>0</v>
      </c>
      <c r="D20" s="15">
        <f>+'Input Sheet DL'!K36</f>
        <v>0</v>
      </c>
      <c r="E20" s="15">
        <f>+'Input Sheet DL'!L36</f>
        <v>0</v>
      </c>
      <c r="F20" s="237">
        <f>+'Input Sheet DL'!M36</f>
        <v>0</v>
      </c>
      <c r="G20" s="238" t="e">
        <f>VLOOKUP(A20,[3]CostingSummary!$C$2:$G$2800,5,0)/1650</f>
        <v>#N/A</v>
      </c>
      <c r="H20" s="242" t="e">
        <f t="shared" si="12"/>
        <v>#N/A</v>
      </c>
      <c r="I20" s="242" t="e">
        <f t="shared" si="13"/>
        <v>#N/A</v>
      </c>
      <c r="J20" s="242" t="e">
        <f t="shared" si="2"/>
        <v>#N/A</v>
      </c>
      <c r="K20" s="242" t="e">
        <f t="shared" si="2"/>
        <v>#N/A</v>
      </c>
      <c r="L20" s="242" t="e">
        <f t="shared" si="2"/>
        <v>#N/A</v>
      </c>
      <c r="M20" s="167" t="str">
        <f>+'Input Sheet DL'!D36</f>
        <v>(Title)</v>
      </c>
      <c r="N20" s="167"/>
      <c r="O20" s="242" t="e">
        <f t="shared" si="3"/>
        <v>#N/A</v>
      </c>
      <c r="P20" s="242" t="e">
        <f t="shared" si="4"/>
        <v>#N/A</v>
      </c>
      <c r="Q20" s="242" t="e">
        <f t="shared" si="5"/>
        <v>#N/A</v>
      </c>
      <c r="R20" s="242" t="e">
        <f t="shared" si="6"/>
        <v>#N/A</v>
      </c>
      <c r="S20" s="242" t="e">
        <f t="shared" si="7"/>
        <v>#N/A</v>
      </c>
      <c r="T20" s="168" t="str">
        <f>+'Input Sheet DL'!G36</f>
        <v>(No.)</v>
      </c>
      <c r="U20" s="242" t="e">
        <f t="shared" si="8"/>
        <v>#N/A</v>
      </c>
      <c r="V20" s="242" t="e">
        <f t="shared" si="8"/>
        <v>#N/A</v>
      </c>
      <c r="W20" s="242" t="e">
        <f t="shared" si="9"/>
        <v>#N/A</v>
      </c>
      <c r="X20" s="242" t="e">
        <f t="shared" si="10"/>
        <v>#N/A</v>
      </c>
      <c r="Y20" s="245" t="e">
        <f t="shared" si="11"/>
        <v>#N/A</v>
      </c>
      <c r="Z20" s="106"/>
      <c r="AA20" s="438"/>
      <c r="AB20" s="442"/>
      <c r="AC20" s="440"/>
      <c r="AD20" s="433"/>
    </row>
    <row r="21" spans="1:30" x14ac:dyDescent="0.2">
      <c r="A21" s="13" t="str">
        <f>'Input Sheet DL'!B37</f>
        <v>(Name )</v>
      </c>
      <c r="B21" s="15">
        <f>+'Input Sheet DL'!I37</f>
        <v>0</v>
      </c>
      <c r="C21" s="15">
        <f>+'Input Sheet DL'!J37</f>
        <v>0</v>
      </c>
      <c r="D21" s="15">
        <f>+'Input Sheet DL'!K37</f>
        <v>0</v>
      </c>
      <c r="E21" s="15">
        <f>+'Input Sheet DL'!L37</f>
        <v>0</v>
      </c>
      <c r="F21" s="237">
        <f>+'Input Sheet DL'!M37</f>
        <v>0</v>
      </c>
      <c r="G21" s="238" t="e">
        <f>VLOOKUP(A21,[3]CostingSummary!$C$2:$G$2800,5,0)/1650</f>
        <v>#N/A</v>
      </c>
      <c r="H21" s="242" t="e">
        <f t="shared" si="12"/>
        <v>#N/A</v>
      </c>
      <c r="I21" s="242" t="e">
        <f t="shared" si="13"/>
        <v>#N/A</v>
      </c>
      <c r="J21" s="242" t="e">
        <f t="shared" si="2"/>
        <v>#N/A</v>
      </c>
      <c r="K21" s="242" t="e">
        <f t="shared" si="2"/>
        <v>#N/A</v>
      </c>
      <c r="L21" s="242" t="e">
        <f t="shared" si="2"/>
        <v>#N/A</v>
      </c>
      <c r="M21" s="167" t="str">
        <f>+'Input Sheet DL'!D37</f>
        <v>(Title)</v>
      </c>
      <c r="N21" s="167"/>
      <c r="O21" s="242" t="e">
        <f t="shared" si="3"/>
        <v>#N/A</v>
      </c>
      <c r="P21" s="242" t="e">
        <f t="shared" si="4"/>
        <v>#N/A</v>
      </c>
      <c r="Q21" s="242" t="e">
        <f t="shared" si="5"/>
        <v>#N/A</v>
      </c>
      <c r="R21" s="242" t="e">
        <f t="shared" si="6"/>
        <v>#N/A</v>
      </c>
      <c r="S21" s="242" t="e">
        <f t="shared" si="7"/>
        <v>#N/A</v>
      </c>
      <c r="T21" s="168" t="str">
        <f>+'Input Sheet DL'!G37</f>
        <v>(No.)</v>
      </c>
      <c r="U21" s="242" t="e">
        <f t="shared" si="8"/>
        <v>#N/A</v>
      </c>
      <c r="V21" s="242" t="e">
        <f t="shared" si="8"/>
        <v>#N/A</v>
      </c>
      <c r="W21" s="242" t="e">
        <f t="shared" si="9"/>
        <v>#N/A</v>
      </c>
      <c r="X21" s="242" t="e">
        <f t="shared" si="10"/>
        <v>#N/A</v>
      </c>
      <c r="Y21" s="245" t="e">
        <f t="shared" si="11"/>
        <v>#N/A</v>
      </c>
      <c r="Z21" s="106"/>
      <c r="AA21" s="441"/>
      <c r="AB21" s="442">
        <v>6</v>
      </c>
      <c r="AC21" s="440">
        <v>44950</v>
      </c>
      <c r="AD21" s="433"/>
    </row>
    <row r="22" spans="1:30" x14ac:dyDescent="0.2">
      <c r="A22" s="13" t="str">
        <f>'Input Sheet DL'!B38</f>
        <v>(Name )</v>
      </c>
      <c r="B22" s="15">
        <f>+'Input Sheet DL'!I38</f>
        <v>0</v>
      </c>
      <c r="C22" s="15">
        <f>+'Input Sheet DL'!J38</f>
        <v>0</v>
      </c>
      <c r="D22" s="15">
        <f>+'Input Sheet DL'!K38</f>
        <v>0</v>
      </c>
      <c r="E22" s="15">
        <f>+'Input Sheet DL'!L38</f>
        <v>0</v>
      </c>
      <c r="F22" s="237">
        <f>+'Input Sheet DL'!M38</f>
        <v>0</v>
      </c>
      <c r="G22" s="238" t="e">
        <f>VLOOKUP(A22,[3]CostingSummary!$C$2:$G$2800,5,0)/1650</f>
        <v>#N/A</v>
      </c>
      <c r="H22" s="242" t="e">
        <f t="shared" si="12"/>
        <v>#N/A</v>
      </c>
      <c r="I22" s="242" t="e">
        <f t="shared" si="13"/>
        <v>#N/A</v>
      </c>
      <c r="J22" s="242" t="e">
        <f t="shared" si="2"/>
        <v>#N/A</v>
      </c>
      <c r="K22" s="242" t="e">
        <f t="shared" si="2"/>
        <v>#N/A</v>
      </c>
      <c r="L22" s="242" t="e">
        <f t="shared" si="2"/>
        <v>#N/A</v>
      </c>
      <c r="M22" s="167" t="str">
        <f>+'Input Sheet DL'!D38</f>
        <v>(Title)</v>
      </c>
      <c r="N22" s="167"/>
      <c r="O22" s="242" t="e">
        <f t="shared" si="3"/>
        <v>#N/A</v>
      </c>
      <c r="P22" s="242" t="e">
        <f t="shared" si="4"/>
        <v>#N/A</v>
      </c>
      <c r="Q22" s="242" t="e">
        <f t="shared" si="5"/>
        <v>#N/A</v>
      </c>
      <c r="R22" s="242" t="e">
        <f t="shared" si="6"/>
        <v>#N/A</v>
      </c>
      <c r="S22" s="242" t="e">
        <f t="shared" si="7"/>
        <v>#N/A</v>
      </c>
      <c r="T22" s="168" t="str">
        <f>+'Input Sheet DL'!G38</f>
        <v>(No.)</v>
      </c>
      <c r="U22" s="242" t="e">
        <f t="shared" si="8"/>
        <v>#N/A</v>
      </c>
      <c r="V22" s="242" t="e">
        <f t="shared" si="8"/>
        <v>#N/A</v>
      </c>
      <c r="W22" s="242" t="e">
        <f t="shared" si="9"/>
        <v>#N/A</v>
      </c>
      <c r="X22" s="242" t="e">
        <f t="shared" si="10"/>
        <v>#N/A</v>
      </c>
      <c r="Y22" s="245" t="e">
        <f t="shared" si="11"/>
        <v>#N/A</v>
      </c>
      <c r="Z22" s="106"/>
      <c r="AA22" s="438"/>
      <c r="AB22" s="442">
        <v>5</v>
      </c>
      <c r="AC22" s="440">
        <v>36450</v>
      </c>
      <c r="AD22" s="433"/>
    </row>
    <row r="23" spans="1:30" x14ac:dyDescent="0.2">
      <c r="A23" s="13" t="str">
        <f>'Input Sheet DL'!B39</f>
        <v>(Name )</v>
      </c>
      <c r="B23" s="15">
        <f>+'Input Sheet DL'!I39</f>
        <v>0</v>
      </c>
      <c r="C23" s="15">
        <f>+'Input Sheet DL'!J39</f>
        <v>0</v>
      </c>
      <c r="D23" s="15">
        <f>+'Input Sheet DL'!K39</f>
        <v>0</v>
      </c>
      <c r="E23" s="15">
        <f>+'Input Sheet DL'!L39</f>
        <v>0</v>
      </c>
      <c r="F23" s="237">
        <f>+'Input Sheet DL'!M39</f>
        <v>0</v>
      </c>
      <c r="G23" s="238" t="e">
        <f>VLOOKUP(A23,[3]CostingSummary!$C$2:$G$2800,5,0)/1650</f>
        <v>#N/A</v>
      </c>
      <c r="H23" s="242" t="e">
        <f t="shared" si="12"/>
        <v>#N/A</v>
      </c>
      <c r="I23" s="242" t="e">
        <f t="shared" si="13"/>
        <v>#N/A</v>
      </c>
      <c r="J23" s="242" t="e">
        <f t="shared" si="2"/>
        <v>#N/A</v>
      </c>
      <c r="K23" s="242" t="e">
        <f t="shared" si="2"/>
        <v>#N/A</v>
      </c>
      <c r="L23" s="242" t="e">
        <f t="shared" si="2"/>
        <v>#N/A</v>
      </c>
      <c r="M23" s="167" t="str">
        <f>+'Input Sheet DL'!D39</f>
        <v>(Title)</v>
      </c>
      <c r="N23" s="167"/>
      <c r="O23" s="242" t="e">
        <f t="shared" si="3"/>
        <v>#N/A</v>
      </c>
      <c r="P23" s="242" t="e">
        <f t="shared" si="4"/>
        <v>#N/A</v>
      </c>
      <c r="Q23" s="242" t="e">
        <f t="shared" si="5"/>
        <v>#N/A</v>
      </c>
      <c r="R23" s="242" t="e">
        <f t="shared" si="6"/>
        <v>#N/A</v>
      </c>
      <c r="S23" s="242" t="e">
        <f t="shared" si="7"/>
        <v>#N/A</v>
      </c>
      <c r="T23" s="168" t="str">
        <f>+'Input Sheet DL'!G39</f>
        <v>(No.)</v>
      </c>
      <c r="U23" s="242" t="e">
        <f t="shared" si="8"/>
        <v>#N/A</v>
      </c>
      <c r="V23" s="242" t="e">
        <f t="shared" si="8"/>
        <v>#N/A</v>
      </c>
      <c r="W23" s="242" t="e">
        <f t="shared" si="9"/>
        <v>#N/A</v>
      </c>
      <c r="X23" s="242" t="e">
        <f t="shared" si="10"/>
        <v>#N/A</v>
      </c>
      <c r="Y23" s="245" t="e">
        <f t="shared" si="11"/>
        <v>#N/A</v>
      </c>
      <c r="Z23" s="106"/>
      <c r="AA23" s="441"/>
      <c r="AB23" s="442">
        <v>4</v>
      </c>
      <c r="AC23" s="440">
        <v>30410</v>
      </c>
      <c r="AD23" s="433"/>
    </row>
    <row r="24" spans="1:30" x14ac:dyDescent="0.2">
      <c r="A24" s="13"/>
      <c r="B24" s="15"/>
      <c r="C24" s="15"/>
      <c r="D24" s="15"/>
      <c r="E24" s="15"/>
      <c r="F24" s="237"/>
      <c r="G24" s="238"/>
      <c r="H24" s="242"/>
      <c r="I24" s="242"/>
      <c r="J24" s="242"/>
      <c r="K24" s="242"/>
      <c r="L24" s="242"/>
      <c r="M24" s="167"/>
      <c r="N24" s="167"/>
      <c r="O24" s="166"/>
      <c r="P24" s="165"/>
      <c r="Q24" s="165"/>
      <c r="R24" s="165"/>
      <c r="S24" s="166"/>
      <c r="T24" s="167"/>
      <c r="U24" s="246"/>
      <c r="V24" s="242"/>
      <c r="W24" s="242"/>
      <c r="X24" s="242"/>
      <c r="Y24" s="245"/>
      <c r="Z24" s="106"/>
      <c r="AA24" s="441"/>
      <c r="AB24" s="442">
        <v>3</v>
      </c>
      <c r="AC24" s="440">
        <v>26300</v>
      </c>
      <c r="AD24" s="433"/>
    </row>
    <row r="25" spans="1:30" x14ac:dyDescent="0.2">
      <c r="A25" s="13"/>
      <c r="B25" s="5"/>
      <c r="C25" s="5"/>
      <c r="D25" s="5"/>
      <c r="E25" s="5"/>
      <c r="F25" s="5"/>
      <c r="G25" s="238"/>
      <c r="H25" s="242"/>
      <c r="I25" s="242"/>
      <c r="J25" s="242"/>
      <c r="K25" s="242"/>
      <c r="L25" s="242"/>
      <c r="M25" s="166"/>
      <c r="N25" s="166"/>
      <c r="O25" s="166"/>
      <c r="P25" s="165"/>
      <c r="Q25" s="165"/>
      <c r="R25" s="165"/>
      <c r="S25" s="166"/>
      <c r="T25" s="166"/>
      <c r="U25" s="246"/>
      <c r="V25" s="242"/>
      <c r="W25" s="242"/>
      <c r="X25" s="242"/>
      <c r="Y25" s="245"/>
      <c r="Z25" s="106"/>
      <c r="AA25" s="438"/>
      <c r="AB25" s="443"/>
      <c r="AC25" s="440"/>
      <c r="AD25" s="433"/>
    </row>
    <row r="26" spans="1:30" x14ac:dyDescent="0.2">
      <c r="A26" s="14" t="s">
        <v>20</v>
      </c>
      <c r="B26" s="534" t="s">
        <v>19</v>
      </c>
      <c r="C26" s="535"/>
      <c r="D26" s="535"/>
      <c r="E26" s="535"/>
      <c r="F26" s="535"/>
      <c r="G26" s="238"/>
      <c r="H26" s="242"/>
      <c r="I26" s="242"/>
      <c r="J26" s="242"/>
      <c r="K26" s="242"/>
      <c r="L26" s="242"/>
      <c r="M26" s="166"/>
      <c r="N26" s="166"/>
      <c r="O26" s="166"/>
      <c r="P26" s="165"/>
      <c r="Q26" s="165"/>
      <c r="R26" s="165"/>
      <c r="S26" s="166"/>
      <c r="T26" s="166"/>
      <c r="U26" s="246"/>
      <c r="V26" s="242"/>
      <c r="W26" s="242"/>
      <c r="X26" s="242"/>
      <c r="Y26" s="245"/>
      <c r="Z26" s="106"/>
      <c r="AA26" s="438"/>
      <c r="AB26" s="443"/>
      <c r="AC26" s="440"/>
      <c r="AD26" s="433"/>
    </row>
    <row r="27" spans="1:30" x14ac:dyDescent="0.2">
      <c r="A27" s="13" t="str">
        <f>+'Input Sheet DL'!B47</f>
        <v>(Name )</v>
      </c>
      <c r="B27" s="15">
        <f>+'Input Sheet DL'!I47</f>
        <v>25</v>
      </c>
      <c r="C27" s="15">
        <f>+'Input Sheet DL'!J47</f>
        <v>25</v>
      </c>
      <c r="D27" s="15">
        <f>+'Input Sheet DL'!K47</f>
        <v>25</v>
      </c>
      <c r="E27" s="15">
        <f>+'Input Sheet DL'!L47</f>
        <v>25</v>
      </c>
      <c r="F27" s="237">
        <f>+'Input Sheet DL'!M47</f>
        <v>25</v>
      </c>
      <c r="G27" s="238" t="e">
        <f>VLOOKUP(A27,[3]CostingSummary!$C$2:$G$2800,5,0)/1650</f>
        <v>#N/A</v>
      </c>
      <c r="H27" s="242" t="e">
        <f t="shared" ref="H27:H36" si="14">+B27*G27</f>
        <v>#N/A</v>
      </c>
      <c r="I27" s="242" t="e">
        <f t="shared" ref="I27:I36" si="15">+C27*$G27</f>
        <v>#N/A</v>
      </c>
      <c r="J27" s="242" t="e">
        <f t="shared" ref="J27:J36" si="16">+D27*$G27</f>
        <v>#N/A</v>
      </c>
      <c r="K27" s="242" t="e">
        <f t="shared" ref="K27:K36" si="17">+E27*$G27</f>
        <v>#N/A</v>
      </c>
      <c r="L27" s="242" t="e">
        <f t="shared" ref="L27:L36" si="18">+F27*$G27</f>
        <v>#N/A</v>
      </c>
      <c r="M27" s="166"/>
      <c r="N27" s="166"/>
      <c r="O27" s="166"/>
      <c r="P27" s="165"/>
      <c r="Q27" s="165"/>
      <c r="R27" s="165"/>
      <c r="S27" s="166"/>
      <c r="T27" s="167">
        <f>+'Input Sheet DL'!G47</f>
        <v>9</v>
      </c>
      <c r="U27" s="242" t="e">
        <f>VLOOKUP(T27,AA$10:AB$24,2,0)/1650*B27</f>
        <v>#N/A</v>
      </c>
      <c r="V27" s="242">
        <f>VLOOKUP($T27,AB$10:AC$24,2,0)/1650*C27</f>
        <v>1329.1666666666665</v>
      </c>
      <c r="W27" s="242" t="e">
        <f t="shared" ref="W27:Y36" si="19">VLOOKUP($T27,AC$10:AD$24,2,0)/1650*D27</f>
        <v>#N/A</v>
      </c>
      <c r="X27" s="242" t="e">
        <f>VLOOKUP($T27,AD$10:AE$24,2,0)/1650*E27</f>
        <v>#N/A</v>
      </c>
      <c r="Y27" s="245" t="e">
        <f>VLOOKUP($T27,AE$10:AF$24,2,0)/1650*F27</f>
        <v>#N/A</v>
      </c>
      <c r="Z27" s="106"/>
      <c r="AA27" s="444"/>
      <c r="AB27" s="445"/>
      <c r="AC27" s="446"/>
      <c r="AD27" s="433"/>
    </row>
    <row r="28" spans="1:30" x14ac:dyDescent="0.2">
      <c r="A28" s="13" t="str">
        <f>+'Input Sheet DL'!B48</f>
        <v>(Name )</v>
      </c>
      <c r="B28" s="15">
        <f>+'Input Sheet DL'!I48</f>
        <v>800</v>
      </c>
      <c r="C28" s="15">
        <f>+'Input Sheet DL'!J48</f>
        <v>800</v>
      </c>
      <c r="D28" s="15">
        <f>+'Input Sheet DL'!K48</f>
        <v>800</v>
      </c>
      <c r="E28" s="15">
        <f>+'Input Sheet DL'!L48</f>
        <v>800</v>
      </c>
      <c r="F28" s="237">
        <f>+'Input Sheet DL'!M48</f>
        <v>800</v>
      </c>
      <c r="G28" s="238" t="e">
        <f>VLOOKUP(A28,[3]CostingSummary!$C$2:$G$2800,5,0)/1650</f>
        <v>#N/A</v>
      </c>
      <c r="H28" s="242" t="e">
        <f t="shared" si="14"/>
        <v>#N/A</v>
      </c>
      <c r="I28" s="242" t="e">
        <f t="shared" si="15"/>
        <v>#N/A</v>
      </c>
      <c r="J28" s="242" t="e">
        <f t="shared" si="16"/>
        <v>#N/A</v>
      </c>
      <c r="K28" s="242" t="e">
        <f t="shared" si="17"/>
        <v>#N/A</v>
      </c>
      <c r="L28" s="242" t="e">
        <f t="shared" si="18"/>
        <v>#N/A</v>
      </c>
      <c r="M28" s="166"/>
      <c r="N28" s="166"/>
      <c r="O28" s="166"/>
      <c r="P28" s="165"/>
      <c r="Q28" s="165"/>
      <c r="R28" s="165"/>
      <c r="S28" s="166"/>
      <c r="T28" s="167">
        <f>+'Input Sheet DL'!G48</f>
        <v>6</v>
      </c>
      <c r="U28" s="242" t="e">
        <f t="shared" ref="U28:U36" si="20">VLOOKUP(T28,AA$10:AB$24,2,0)/1650*B28</f>
        <v>#N/A</v>
      </c>
      <c r="V28" s="242">
        <f t="shared" ref="V28:V36" si="21">VLOOKUP($T28,AB$10:AC$24,2,0)/1650*C28</f>
        <v>21793.939393939392</v>
      </c>
      <c r="W28" s="242" t="e">
        <f t="shared" si="19"/>
        <v>#N/A</v>
      </c>
      <c r="X28" s="242" t="e">
        <f t="shared" si="19"/>
        <v>#N/A</v>
      </c>
      <c r="Y28" s="245" t="e">
        <f t="shared" si="19"/>
        <v>#N/A</v>
      </c>
      <c r="Z28" s="106"/>
      <c r="AA28" s="106"/>
      <c r="AB28" s="106"/>
      <c r="AC28" s="106"/>
    </row>
    <row r="29" spans="1:30" x14ac:dyDescent="0.2">
      <c r="A29" s="13" t="str">
        <f>+'Input Sheet DL'!B49</f>
        <v>(Name )</v>
      </c>
      <c r="B29" s="15">
        <f>+'Input Sheet DL'!I49</f>
        <v>0</v>
      </c>
      <c r="C29" s="15">
        <f>+'Input Sheet DL'!J49</f>
        <v>0</v>
      </c>
      <c r="D29" s="15">
        <f>+'Input Sheet DL'!K49</f>
        <v>0</v>
      </c>
      <c r="E29" s="15">
        <f>+'Input Sheet DL'!L49</f>
        <v>0</v>
      </c>
      <c r="F29" s="237">
        <f>+'Input Sheet DL'!M49</f>
        <v>0</v>
      </c>
      <c r="G29" s="238" t="e">
        <f>VLOOKUP(A29,[3]CostingSummary!$C$2:$G$2800,5,0)/1650</f>
        <v>#N/A</v>
      </c>
      <c r="H29" s="242" t="e">
        <f t="shared" si="14"/>
        <v>#N/A</v>
      </c>
      <c r="I29" s="242" t="e">
        <f t="shared" si="15"/>
        <v>#N/A</v>
      </c>
      <c r="J29" s="242" t="e">
        <f t="shared" si="16"/>
        <v>#N/A</v>
      </c>
      <c r="K29" s="242" t="e">
        <f t="shared" si="17"/>
        <v>#N/A</v>
      </c>
      <c r="L29" s="242" t="e">
        <f t="shared" si="18"/>
        <v>#N/A</v>
      </c>
      <c r="M29" s="166"/>
      <c r="N29" s="166"/>
      <c r="O29" s="166"/>
      <c r="P29" s="165"/>
      <c r="Q29" s="165"/>
      <c r="R29" s="165"/>
      <c r="S29" s="166"/>
      <c r="T29" s="167" t="str">
        <f>+'Input Sheet DL'!G49</f>
        <v>(No.)</v>
      </c>
      <c r="U29" s="242" t="e">
        <f t="shared" si="20"/>
        <v>#N/A</v>
      </c>
      <c r="V29" s="242" t="e">
        <f t="shared" si="21"/>
        <v>#N/A</v>
      </c>
      <c r="W29" s="242" t="e">
        <f t="shared" si="19"/>
        <v>#N/A</v>
      </c>
      <c r="X29" s="242" t="e">
        <f t="shared" si="19"/>
        <v>#N/A</v>
      </c>
      <c r="Y29" s="245" t="e">
        <f t="shared" si="19"/>
        <v>#N/A</v>
      </c>
      <c r="Z29" s="106"/>
      <c r="AA29" s="106"/>
      <c r="AB29" s="106"/>
      <c r="AC29" s="106"/>
    </row>
    <row r="30" spans="1:30" x14ac:dyDescent="0.2">
      <c r="A30" s="13" t="str">
        <f>+'Input Sheet DL'!B50</f>
        <v>(Name )</v>
      </c>
      <c r="B30" s="15">
        <f>+'Input Sheet DL'!I50</f>
        <v>0</v>
      </c>
      <c r="C30" s="15">
        <f>+'Input Sheet DL'!J50</f>
        <v>0</v>
      </c>
      <c r="D30" s="15">
        <f>+'Input Sheet DL'!K50</f>
        <v>0</v>
      </c>
      <c r="E30" s="15">
        <f>+'Input Sheet DL'!L50</f>
        <v>0</v>
      </c>
      <c r="F30" s="237">
        <f>+'Input Sheet DL'!M50</f>
        <v>0</v>
      </c>
      <c r="G30" s="238" t="e">
        <f>VLOOKUP(A30,[3]CostingSummary!$C$2:$G$2800,5,0)/1650</f>
        <v>#N/A</v>
      </c>
      <c r="H30" s="242" t="e">
        <f t="shared" si="14"/>
        <v>#N/A</v>
      </c>
      <c r="I30" s="242" t="e">
        <f t="shared" si="15"/>
        <v>#N/A</v>
      </c>
      <c r="J30" s="242" t="e">
        <f t="shared" si="16"/>
        <v>#N/A</v>
      </c>
      <c r="K30" s="242" t="e">
        <f t="shared" si="17"/>
        <v>#N/A</v>
      </c>
      <c r="L30" s="242" t="e">
        <f t="shared" si="18"/>
        <v>#N/A</v>
      </c>
      <c r="M30" s="166"/>
      <c r="N30" s="166"/>
      <c r="O30" s="166"/>
      <c r="P30" s="165"/>
      <c r="Q30" s="165"/>
      <c r="R30" s="165"/>
      <c r="S30" s="166"/>
      <c r="T30" s="167" t="str">
        <f>+'Input Sheet DL'!G50</f>
        <v>(No.)</v>
      </c>
      <c r="U30" s="242" t="e">
        <f t="shared" si="20"/>
        <v>#N/A</v>
      </c>
      <c r="V30" s="242" t="e">
        <f t="shared" si="21"/>
        <v>#N/A</v>
      </c>
      <c r="W30" s="242" t="e">
        <f t="shared" si="19"/>
        <v>#N/A</v>
      </c>
      <c r="X30" s="242" t="e">
        <f t="shared" si="19"/>
        <v>#N/A</v>
      </c>
      <c r="Y30" s="245" t="e">
        <f t="shared" si="19"/>
        <v>#N/A</v>
      </c>
      <c r="Z30" s="106"/>
      <c r="AA30" s="106"/>
      <c r="AB30" s="106"/>
      <c r="AC30" s="106"/>
    </row>
    <row r="31" spans="1:30" x14ac:dyDescent="0.2">
      <c r="A31" s="13" t="str">
        <f>+'Input Sheet DL'!B51</f>
        <v>(Name )</v>
      </c>
      <c r="B31" s="15">
        <f>+'Input Sheet DL'!I51</f>
        <v>0</v>
      </c>
      <c r="C31" s="15">
        <f>+'Input Sheet DL'!J51</f>
        <v>0</v>
      </c>
      <c r="D31" s="15">
        <f>+'Input Sheet DL'!K51</f>
        <v>0</v>
      </c>
      <c r="E31" s="15">
        <f>+'Input Sheet DL'!L51</f>
        <v>0</v>
      </c>
      <c r="F31" s="237">
        <f>+'Input Sheet DL'!M51</f>
        <v>0</v>
      </c>
      <c r="G31" s="238" t="e">
        <f>VLOOKUP(A31,[3]CostingSummary!$C$2:$G$2800,5,0)/1650</f>
        <v>#N/A</v>
      </c>
      <c r="H31" s="242" t="e">
        <f t="shared" si="14"/>
        <v>#N/A</v>
      </c>
      <c r="I31" s="242" t="e">
        <f t="shared" si="15"/>
        <v>#N/A</v>
      </c>
      <c r="J31" s="242" t="e">
        <f t="shared" si="16"/>
        <v>#N/A</v>
      </c>
      <c r="K31" s="242" t="e">
        <f t="shared" si="17"/>
        <v>#N/A</v>
      </c>
      <c r="L31" s="242" t="e">
        <f t="shared" si="18"/>
        <v>#N/A</v>
      </c>
      <c r="M31" s="166"/>
      <c r="N31" s="166"/>
      <c r="O31" s="166"/>
      <c r="P31" s="165"/>
      <c r="Q31" s="165"/>
      <c r="R31" s="165"/>
      <c r="S31" s="166"/>
      <c r="T31" s="167" t="str">
        <f>+'Input Sheet DL'!G51</f>
        <v>(No.)</v>
      </c>
      <c r="U31" s="242" t="e">
        <f t="shared" si="20"/>
        <v>#N/A</v>
      </c>
      <c r="V31" s="242" t="e">
        <f t="shared" si="21"/>
        <v>#N/A</v>
      </c>
      <c r="W31" s="242" t="e">
        <f t="shared" si="19"/>
        <v>#N/A</v>
      </c>
      <c r="X31" s="242" t="e">
        <f t="shared" si="19"/>
        <v>#N/A</v>
      </c>
      <c r="Y31" s="245" t="e">
        <f t="shared" si="19"/>
        <v>#N/A</v>
      </c>
      <c r="Z31" s="106"/>
      <c r="AA31" s="106"/>
      <c r="AB31" s="106"/>
      <c r="AC31" s="106"/>
    </row>
    <row r="32" spans="1:30" x14ac:dyDescent="0.2">
      <c r="A32" s="13" t="str">
        <f>+'Input Sheet DL'!B52</f>
        <v>(Name )</v>
      </c>
      <c r="B32" s="15">
        <f>+'Input Sheet DL'!I52</f>
        <v>0</v>
      </c>
      <c r="C32" s="15">
        <f>+'Input Sheet DL'!J52</f>
        <v>0</v>
      </c>
      <c r="D32" s="15">
        <f>+'Input Sheet DL'!K52</f>
        <v>0</v>
      </c>
      <c r="E32" s="15">
        <f>+'Input Sheet DL'!L52</f>
        <v>0</v>
      </c>
      <c r="F32" s="237">
        <f>+'Input Sheet DL'!M52</f>
        <v>0</v>
      </c>
      <c r="G32" s="238" t="e">
        <f>VLOOKUP(A32,[3]CostingSummary!$C$2:$G$2800,5,0)/1650</f>
        <v>#N/A</v>
      </c>
      <c r="H32" s="242" t="e">
        <f t="shared" si="14"/>
        <v>#N/A</v>
      </c>
      <c r="I32" s="242" t="e">
        <f t="shared" si="15"/>
        <v>#N/A</v>
      </c>
      <c r="J32" s="242" t="e">
        <f t="shared" si="16"/>
        <v>#N/A</v>
      </c>
      <c r="K32" s="242" t="e">
        <f t="shared" si="17"/>
        <v>#N/A</v>
      </c>
      <c r="L32" s="242" t="e">
        <f t="shared" si="18"/>
        <v>#N/A</v>
      </c>
      <c r="M32" s="166"/>
      <c r="N32" s="166"/>
      <c r="O32" s="166"/>
      <c r="P32" s="165"/>
      <c r="Q32" s="165"/>
      <c r="R32" s="165"/>
      <c r="S32" s="166"/>
      <c r="T32" s="167" t="str">
        <f>+'Input Sheet DL'!G52</f>
        <v>(No.)</v>
      </c>
      <c r="U32" s="242" t="e">
        <f t="shared" si="20"/>
        <v>#N/A</v>
      </c>
      <c r="V32" s="242" t="e">
        <f t="shared" si="21"/>
        <v>#N/A</v>
      </c>
      <c r="W32" s="242" t="e">
        <f t="shared" si="19"/>
        <v>#N/A</v>
      </c>
      <c r="X32" s="242" t="e">
        <f t="shared" si="19"/>
        <v>#N/A</v>
      </c>
      <c r="Y32" s="245" t="e">
        <f t="shared" si="19"/>
        <v>#N/A</v>
      </c>
      <c r="Z32" s="106"/>
      <c r="AA32" s="106"/>
      <c r="AB32" s="106"/>
      <c r="AC32" s="106"/>
    </row>
    <row r="33" spans="1:29" x14ac:dyDescent="0.2">
      <c r="A33" s="13" t="str">
        <f>+'Input Sheet DL'!B55</f>
        <v>(Name )</v>
      </c>
      <c r="B33" s="15">
        <f>+'Input Sheet DL'!I55</f>
        <v>0</v>
      </c>
      <c r="C33" s="15">
        <f>+'Input Sheet DL'!J55</f>
        <v>0</v>
      </c>
      <c r="D33" s="15">
        <f>+'Input Sheet DL'!K55</f>
        <v>0</v>
      </c>
      <c r="E33" s="15">
        <f>+'Input Sheet DL'!L55</f>
        <v>0</v>
      </c>
      <c r="F33" s="237">
        <f>+'Input Sheet DL'!M55</f>
        <v>0</v>
      </c>
      <c r="G33" s="238" t="e">
        <f>VLOOKUP(A33,[3]CostingSummary!$C$2:$G$2800,5,0)/1650</f>
        <v>#N/A</v>
      </c>
      <c r="H33" s="242" t="e">
        <f t="shared" si="14"/>
        <v>#N/A</v>
      </c>
      <c r="I33" s="242" t="e">
        <f t="shared" si="15"/>
        <v>#N/A</v>
      </c>
      <c r="J33" s="242" t="e">
        <f t="shared" si="16"/>
        <v>#N/A</v>
      </c>
      <c r="K33" s="242" t="e">
        <f t="shared" si="17"/>
        <v>#N/A</v>
      </c>
      <c r="L33" s="242" t="e">
        <f t="shared" si="18"/>
        <v>#N/A</v>
      </c>
      <c r="M33" s="166"/>
      <c r="N33" s="166"/>
      <c r="O33" s="166"/>
      <c r="P33" s="165"/>
      <c r="Q33" s="165"/>
      <c r="R33" s="165"/>
      <c r="S33" s="166"/>
      <c r="T33" s="167" t="str">
        <f>+'Input Sheet DL'!G55</f>
        <v>(No.)</v>
      </c>
      <c r="U33" s="242" t="e">
        <f t="shared" si="20"/>
        <v>#N/A</v>
      </c>
      <c r="V33" s="242" t="e">
        <f t="shared" si="21"/>
        <v>#N/A</v>
      </c>
      <c r="W33" s="242" t="e">
        <f t="shared" si="19"/>
        <v>#N/A</v>
      </c>
      <c r="X33" s="242" t="e">
        <f t="shared" si="19"/>
        <v>#N/A</v>
      </c>
      <c r="Y33" s="245" t="e">
        <f t="shared" si="19"/>
        <v>#N/A</v>
      </c>
      <c r="Z33" s="106"/>
      <c r="AA33" s="106"/>
      <c r="AB33" s="106"/>
      <c r="AC33" s="106"/>
    </row>
    <row r="34" spans="1:29" x14ac:dyDescent="0.2">
      <c r="A34" s="13" t="str">
        <f>+'Input Sheet DL'!B56</f>
        <v>(Name )</v>
      </c>
      <c r="B34" s="15">
        <f>+'Input Sheet DL'!I56</f>
        <v>0</v>
      </c>
      <c r="C34" s="15">
        <f>+'Input Sheet DL'!J56</f>
        <v>0</v>
      </c>
      <c r="D34" s="15">
        <f>+'Input Sheet DL'!K56</f>
        <v>0</v>
      </c>
      <c r="E34" s="15">
        <f>+'Input Sheet DL'!L56</f>
        <v>0</v>
      </c>
      <c r="F34" s="237">
        <f>+'Input Sheet DL'!M56</f>
        <v>0</v>
      </c>
      <c r="G34" s="238" t="e">
        <f>VLOOKUP(A34,[3]CostingSummary!$C$2:$G$2800,5,0)/1650</f>
        <v>#N/A</v>
      </c>
      <c r="H34" s="242" t="e">
        <f t="shared" si="14"/>
        <v>#N/A</v>
      </c>
      <c r="I34" s="242" t="e">
        <f t="shared" si="15"/>
        <v>#N/A</v>
      </c>
      <c r="J34" s="242" t="e">
        <f t="shared" si="16"/>
        <v>#N/A</v>
      </c>
      <c r="K34" s="242" t="e">
        <f t="shared" si="17"/>
        <v>#N/A</v>
      </c>
      <c r="L34" s="242" t="e">
        <f t="shared" si="18"/>
        <v>#N/A</v>
      </c>
      <c r="M34" s="166"/>
      <c r="N34" s="166"/>
      <c r="O34" s="166"/>
      <c r="P34" s="165"/>
      <c r="Q34" s="165"/>
      <c r="R34" s="165"/>
      <c r="S34" s="166"/>
      <c r="T34" s="167" t="str">
        <f>+'Input Sheet DL'!G56</f>
        <v>(No.)</v>
      </c>
      <c r="U34" s="242" t="e">
        <f t="shared" si="20"/>
        <v>#N/A</v>
      </c>
      <c r="V34" s="242" t="e">
        <f t="shared" si="21"/>
        <v>#N/A</v>
      </c>
      <c r="W34" s="242" t="e">
        <f t="shared" si="19"/>
        <v>#N/A</v>
      </c>
      <c r="X34" s="242" t="e">
        <f t="shared" si="19"/>
        <v>#N/A</v>
      </c>
      <c r="Y34" s="245" t="e">
        <f t="shared" si="19"/>
        <v>#N/A</v>
      </c>
      <c r="Z34" s="106"/>
      <c r="AA34" s="106"/>
      <c r="AB34" s="106"/>
      <c r="AC34" s="106"/>
    </row>
    <row r="35" spans="1:29" x14ac:dyDescent="0.2">
      <c r="A35" s="13" t="str">
        <f>+'Input Sheet DL'!B57</f>
        <v>(Name )</v>
      </c>
      <c r="B35" s="15">
        <f>+'Input Sheet DL'!I57</f>
        <v>0</v>
      </c>
      <c r="C35" s="15">
        <f>+'Input Sheet DL'!J57</f>
        <v>0</v>
      </c>
      <c r="D35" s="15">
        <f>+'Input Sheet DL'!K57</f>
        <v>0</v>
      </c>
      <c r="E35" s="15">
        <f>+'Input Sheet DL'!L57</f>
        <v>0</v>
      </c>
      <c r="F35" s="237">
        <f>+'Input Sheet DL'!M57</f>
        <v>0</v>
      </c>
      <c r="G35" s="238" t="e">
        <f>VLOOKUP(A35,[3]CostingSummary!$C$2:$G$2800,5,0)/1650</f>
        <v>#N/A</v>
      </c>
      <c r="H35" s="242" t="e">
        <f t="shared" si="14"/>
        <v>#N/A</v>
      </c>
      <c r="I35" s="242" t="e">
        <f t="shared" si="15"/>
        <v>#N/A</v>
      </c>
      <c r="J35" s="242" t="e">
        <f t="shared" si="16"/>
        <v>#N/A</v>
      </c>
      <c r="K35" s="242" t="e">
        <f t="shared" si="17"/>
        <v>#N/A</v>
      </c>
      <c r="L35" s="242" t="e">
        <f t="shared" si="18"/>
        <v>#N/A</v>
      </c>
      <c r="M35" s="166"/>
      <c r="N35" s="166"/>
      <c r="O35" s="166"/>
      <c r="P35" s="165"/>
      <c r="Q35" s="165"/>
      <c r="R35" s="165"/>
      <c r="S35" s="166"/>
      <c r="T35" s="167" t="str">
        <f>+'Input Sheet DL'!G57</f>
        <v>(No.)</v>
      </c>
      <c r="U35" s="242" t="e">
        <f t="shared" si="20"/>
        <v>#N/A</v>
      </c>
      <c r="V35" s="242" t="e">
        <f t="shared" si="21"/>
        <v>#N/A</v>
      </c>
      <c r="W35" s="242" t="e">
        <f t="shared" si="19"/>
        <v>#N/A</v>
      </c>
      <c r="X35" s="242" t="e">
        <f t="shared" si="19"/>
        <v>#N/A</v>
      </c>
      <c r="Y35" s="245" t="e">
        <f t="shared" si="19"/>
        <v>#N/A</v>
      </c>
      <c r="Z35" s="106"/>
      <c r="AA35" s="106"/>
      <c r="AB35" s="106"/>
      <c r="AC35" s="106"/>
    </row>
    <row r="36" spans="1:29" ht="13.5" thickBot="1" x14ac:dyDescent="0.25">
      <c r="A36" s="13" t="str">
        <f>+'Input Sheet DL'!B58</f>
        <v>(Name )</v>
      </c>
      <c r="B36" s="15">
        <f>+'Input Sheet DL'!I58</f>
        <v>0</v>
      </c>
      <c r="C36" s="15">
        <f>+'Input Sheet DL'!J58</f>
        <v>0</v>
      </c>
      <c r="D36" s="15">
        <f>+'Input Sheet DL'!K58</f>
        <v>0</v>
      </c>
      <c r="E36" s="15">
        <f>+'Input Sheet DL'!L58</f>
        <v>0</v>
      </c>
      <c r="F36" s="237">
        <f>+'Input Sheet DL'!M58</f>
        <v>0</v>
      </c>
      <c r="G36" s="239" t="e">
        <f>VLOOKUP(A36,[3]CostingSummary!$C$2:$G$2800,5,0)/1650</f>
        <v>#N/A</v>
      </c>
      <c r="H36" s="243" t="e">
        <f t="shared" si="14"/>
        <v>#N/A</v>
      </c>
      <c r="I36" s="243" t="e">
        <f t="shared" si="15"/>
        <v>#N/A</v>
      </c>
      <c r="J36" s="243" t="e">
        <f t="shared" si="16"/>
        <v>#N/A</v>
      </c>
      <c r="K36" s="243" t="e">
        <f t="shared" si="17"/>
        <v>#N/A</v>
      </c>
      <c r="L36" s="243" t="e">
        <f t="shared" si="18"/>
        <v>#N/A</v>
      </c>
      <c r="M36" s="170"/>
      <c r="N36" s="170"/>
      <c r="O36" s="170"/>
      <c r="P36" s="169"/>
      <c r="Q36" s="169"/>
      <c r="R36" s="169"/>
      <c r="S36" s="170"/>
      <c r="T36" s="171" t="str">
        <f>+'Input Sheet DL'!G58</f>
        <v>(No.)</v>
      </c>
      <c r="U36" s="247" t="e">
        <f t="shared" si="20"/>
        <v>#N/A</v>
      </c>
      <c r="V36" s="247" t="e">
        <f t="shared" si="21"/>
        <v>#N/A</v>
      </c>
      <c r="W36" s="247" t="e">
        <f t="shared" si="19"/>
        <v>#N/A</v>
      </c>
      <c r="X36" s="247" t="e">
        <f t="shared" si="19"/>
        <v>#N/A</v>
      </c>
      <c r="Y36" s="248" t="e">
        <f t="shared" si="19"/>
        <v>#N/A</v>
      </c>
      <c r="Z36" s="106"/>
      <c r="AA36" s="106"/>
      <c r="AB36" s="106"/>
      <c r="AC36" s="106"/>
    </row>
    <row r="37" spans="1:29" ht="13.5" thickBot="1" x14ac:dyDescent="0.25">
      <c r="A37" s="106"/>
      <c r="C37" s="106"/>
      <c r="D37" s="106"/>
      <c r="E37" s="106"/>
      <c r="F37" s="106"/>
      <c r="G37" s="240" t="s">
        <v>50</v>
      </c>
      <c r="H37" s="198" t="e">
        <f>SUM(H14:H36)</f>
        <v>#N/A</v>
      </c>
      <c r="I37" s="198" t="e">
        <f>SUM(I14:I36)</f>
        <v>#N/A</v>
      </c>
      <c r="J37" s="198" t="e">
        <f t="shared" ref="J37:L37" si="22">SUM(J14:J36)</f>
        <v>#N/A</v>
      </c>
      <c r="K37" s="198" t="e">
        <f t="shared" si="22"/>
        <v>#N/A</v>
      </c>
      <c r="L37" s="198" t="e">
        <f t="shared" si="22"/>
        <v>#N/A</v>
      </c>
      <c r="M37" s="106"/>
      <c r="N37" s="106"/>
      <c r="O37" s="198" t="e">
        <f>SUM(O14:O36)</f>
        <v>#N/A</v>
      </c>
      <c r="P37" s="198" t="e">
        <f>SUM(P14:P36)</f>
        <v>#N/A</v>
      </c>
      <c r="Q37" s="198" t="e">
        <f t="shared" ref="Q37:S37" si="23">SUM(Q14:Q36)</f>
        <v>#N/A</v>
      </c>
      <c r="R37" s="198" t="e">
        <f t="shared" si="23"/>
        <v>#N/A</v>
      </c>
      <c r="S37" s="198" t="e">
        <f t="shared" si="23"/>
        <v>#N/A</v>
      </c>
      <c r="T37" s="106"/>
      <c r="U37" s="108" t="e">
        <f>SUM(U14:U36)</f>
        <v>#N/A</v>
      </c>
      <c r="V37" s="108" t="e">
        <f>SUM(V14:V36)</f>
        <v>#N/A</v>
      </c>
      <c r="W37" s="108" t="e">
        <f t="shared" ref="W37:Y37" si="24">SUM(W14:W36)</f>
        <v>#N/A</v>
      </c>
      <c r="X37" s="108" t="e">
        <f t="shared" si="24"/>
        <v>#N/A</v>
      </c>
      <c r="Y37" s="108" t="e">
        <f t="shared" si="24"/>
        <v>#N/A</v>
      </c>
      <c r="Z37" s="106"/>
      <c r="AA37" s="90" t="s">
        <v>78</v>
      </c>
      <c r="AB37" s="91"/>
      <c r="AC37" s="91"/>
    </row>
    <row r="38" spans="1:29" ht="13.5" thickBot="1" x14ac:dyDescent="0.25">
      <c r="A38" s="106"/>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87" t="s">
        <v>71</v>
      </c>
      <c r="AB38" s="88"/>
      <c r="AC38" s="89"/>
    </row>
    <row r="39" spans="1:29" x14ac:dyDescent="0.2">
      <c r="A39" s="9" t="s">
        <v>9</v>
      </c>
      <c r="B39" s="140">
        <v>0.03</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row>
    <row r="40" spans="1:29" x14ac:dyDescent="0.2">
      <c r="A40" s="9" t="s">
        <v>10</v>
      </c>
      <c r="B40" s="140">
        <v>0.02</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row>
    <row r="41" spans="1:29" ht="13.5" thickBot="1" x14ac:dyDescent="0.25">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row>
    <row r="42" spans="1:29" x14ac:dyDescent="0.2">
      <c r="A42" s="106"/>
      <c r="B42" s="106"/>
      <c r="C42" s="106"/>
      <c r="D42" s="106"/>
      <c r="E42" s="211" t="s">
        <v>37</v>
      </c>
      <c r="F42" s="225"/>
      <c r="G42" s="225"/>
      <c r="H42" s="531" t="s">
        <v>3</v>
      </c>
      <c r="I42" s="532"/>
      <c r="J42" s="532"/>
      <c r="K42" s="533"/>
      <c r="L42" s="85"/>
      <c r="M42" s="106"/>
      <c r="N42" s="106"/>
      <c r="O42" s="8" t="s">
        <v>45</v>
      </c>
      <c r="P42" s="106"/>
      <c r="Q42" s="106"/>
      <c r="R42" s="106"/>
      <c r="S42" s="106"/>
      <c r="T42" s="106"/>
      <c r="U42" s="106"/>
      <c r="V42" s="106"/>
      <c r="W42" s="106"/>
      <c r="X42" s="106"/>
      <c r="Y42" s="106"/>
      <c r="Z42" s="106"/>
      <c r="AA42" s="106"/>
      <c r="AB42" s="106"/>
      <c r="AC42" s="106"/>
    </row>
    <row r="43" spans="1:29" x14ac:dyDescent="0.2">
      <c r="A43" s="106"/>
      <c r="B43" s="106"/>
      <c r="C43" s="106"/>
      <c r="D43" s="106"/>
      <c r="E43" s="64"/>
      <c r="F43" s="107"/>
      <c r="G43" s="2" t="s">
        <v>2</v>
      </c>
      <c r="H43" s="189">
        <v>1</v>
      </c>
      <c r="I43" s="189">
        <v>2</v>
      </c>
      <c r="J43" s="189">
        <v>3</v>
      </c>
      <c r="K43" s="212">
        <v>4</v>
      </c>
      <c r="L43" s="85"/>
      <c r="M43" s="106"/>
      <c r="N43" s="106"/>
      <c r="O43" s="2" t="s">
        <v>2</v>
      </c>
      <c r="P43" s="3">
        <v>1</v>
      </c>
      <c r="Q43" s="4">
        <v>2</v>
      </c>
      <c r="R43" s="4">
        <v>3</v>
      </c>
      <c r="S43" s="4">
        <v>4</v>
      </c>
      <c r="T43" s="85"/>
      <c r="U43" s="106"/>
      <c r="V43" s="106"/>
      <c r="W43" s="106"/>
      <c r="X43" s="106"/>
      <c r="Y43" s="85"/>
      <c r="Z43" s="107"/>
      <c r="AA43" s="92" t="s">
        <v>75</v>
      </c>
      <c r="AB43" s="93"/>
      <c r="AC43" s="106"/>
    </row>
    <row r="44" spans="1:29" x14ac:dyDescent="0.2">
      <c r="A44" s="106"/>
      <c r="B44" s="106"/>
      <c r="C44" s="106"/>
      <c r="D44" s="106"/>
      <c r="E44" s="84" t="s">
        <v>38</v>
      </c>
      <c r="F44" s="107"/>
      <c r="G44" s="38">
        <f>+'Input Sheet DL'!C63</f>
        <v>0</v>
      </c>
      <c r="H44" s="38">
        <f>+'Input Sheet DL'!D63</f>
        <v>0</v>
      </c>
      <c r="I44" s="38">
        <f>+'Input Sheet DL'!E63</f>
        <v>0</v>
      </c>
      <c r="J44" s="38">
        <f>+'Input Sheet DL'!F63</f>
        <v>0</v>
      </c>
      <c r="K44" s="227">
        <f>+'Input Sheet DL'!H63</f>
        <v>0</v>
      </c>
      <c r="L44" s="55"/>
      <c r="M44" s="106"/>
      <c r="N44" s="106"/>
      <c r="O44" s="38">
        <f>+G44/H$6</f>
        <v>0</v>
      </c>
      <c r="P44" s="38">
        <f>+H44/I$6</f>
        <v>0</v>
      </c>
      <c r="Q44" s="38">
        <f>+I44/J$6</f>
        <v>0</v>
      </c>
      <c r="R44" s="38">
        <f>+J44/K$6</f>
        <v>0</v>
      </c>
      <c r="S44" s="38">
        <f>+K44/L$6</f>
        <v>0</v>
      </c>
      <c r="T44" s="55"/>
      <c r="U44" s="106"/>
      <c r="V44" s="106"/>
      <c r="W44" s="106"/>
      <c r="X44" s="106"/>
      <c r="Y44" s="55"/>
      <c r="Z44" s="208"/>
      <c r="AA44" s="182" t="s">
        <v>72</v>
      </c>
      <c r="AB44" s="210"/>
      <c r="AC44" s="106"/>
    </row>
    <row r="45" spans="1:29" x14ac:dyDescent="0.2">
      <c r="A45" s="106"/>
      <c r="B45" s="106"/>
      <c r="C45" s="106"/>
      <c r="D45" s="106"/>
      <c r="E45" s="84" t="s">
        <v>39</v>
      </c>
      <c r="F45" s="107"/>
      <c r="G45" s="39">
        <f>+'Input Sheet DL'!C64</f>
        <v>0</v>
      </c>
      <c r="H45" s="39">
        <f>+'Input Sheet DL'!D64</f>
        <v>0</v>
      </c>
      <c r="I45" s="39">
        <f>+'Input Sheet DL'!E64</f>
        <v>0</v>
      </c>
      <c r="J45" s="39">
        <f>+'Input Sheet DL'!F64</f>
        <v>0</v>
      </c>
      <c r="K45" s="228">
        <f>+'Input Sheet DL'!H64</f>
        <v>0</v>
      </c>
      <c r="L45" s="55"/>
      <c r="M45" s="106"/>
      <c r="N45" s="106"/>
      <c r="O45" s="40"/>
      <c r="P45" s="41"/>
      <c r="Q45" s="41"/>
      <c r="R45" s="41"/>
      <c r="S45" s="42"/>
      <c r="T45" s="55"/>
      <c r="U45" s="106"/>
      <c r="V45" s="106"/>
      <c r="W45" s="106"/>
      <c r="X45" s="106"/>
      <c r="Y45" s="55"/>
      <c r="Z45" s="208"/>
      <c r="AA45" s="180" t="s">
        <v>73</v>
      </c>
      <c r="AB45" s="209"/>
      <c r="AC45" s="106"/>
    </row>
    <row r="46" spans="1:29" x14ac:dyDescent="0.2">
      <c r="A46" s="106"/>
      <c r="B46" s="106"/>
      <c r="C46" s="106"/>
      <c r="D46" s="106"/>
      <c r="E46" s="84" t="s">
        <v>40</v>
      </c>
      <c r="F46" s="107"/>
      <c r="G46" s="39">
        <f>+'Input Sheet DL'!C65</f>
        <v>0</v>
      </c>
      <c r="H46" s="39">
        <f>+'Input Sheet DL'!D65</f>
        <v>0</v>
      </c>
      <c r="I46" s="39">
        <f>+'Input Sheet DL'!E65</f>
        <v>0</v>
      </c>
      <c r="J46" s="39">
        <f>+'Input Sheet DL'!F65</f>
        <v>0</v>
      </c>
      <c r="K46" s="228">
        <f>+'Input Sheet DL'!H65</f>
        <v>0</v>
      </c>
      <c r="L46" s="55"/>
      <c r="M46" s="106"/>
      <c r="N46" s="106"/>
      <c r="O46" s="40"/>
      <c r="P46" s="41"/>
      <c r="Q46" s="41"/>
      <c r="R46" s="41"/>
      <c r="S46" s="42"/>
      <c r="T46" s="55"/>
      <c r="U46" s="106"/>
      <c r="V46" s="106"/>
      <c r="W46" s="106"/>
      <c r="X46" s="106"/>
      <c r="Y46" s="55"/>
      <c r="Z46" s="107"/>
      <c r="AA46" s="106"/>
      <c r="AB46" s="106"/>
      <c r="AC46" s="106"/>
    </row>
    <row r="47" spans="1:29" x14ac:dyDescent="0.2">
      <c r="A47" s="106"/>
      <c r="B47" s="106"/>
      <c r="C47" s="106"/>
      <c r="D47" s="106"/>
      <c r="E47" s="84" t="s">
        <v>41</v>
      </c>
      <c r="F47" s="107"/>
      <c r="G47" s="39">
        <f>+'Input Sheet DL'!C66</f>
        <v>0</v>
      </c>
      <c r="H47" s="39">
        <f>+'Input Sheet DL'!D66</f>
        <v>0</v>
      </c>
      <c r="I47" s="39">
        <f>+'Input Sheet DL'!E66</f>
        <v>0</v>
      </c>
      <c r="J47" s="39">
        <f>+'Input Sheet DL'!F66</f>
        <v>0</v>
      </c>
      <c r="K47" s="228">
        <f>+'Input Sheet DL'!H66</f>
        <v>0</v>
      </c>
      <c r="L47" s="56"/>
      <c r="M47" s="106"/>
      <c r="N47" s="106"/>
      <c r="O47" s="40"/>
      <c r="P47" s="41"/>
      <c r="Q47" s="41"/>
      <c r="R47" s="41"/>
      <c r="S47" s="43"/>
      <c r="T47" s="56"/>
      <c r="U47" s="106"/>
      <c r="V47" s="106"/>
      <c r="W47" s="106"/>
      <c r="X47" s="106"/>
      <c r="Y47" s="56"/>
      <c r="Z47" s="106"/>
      <c r="AA47" s="106"/>
      <c r="AB47" s="106"/>
      <c r="AC47" s="106"/>
    </row>
    <row r="48" spans="1:29" x14ac:dyDescent="0.2">
      <c r="A48" s="106"/>
      <c r="B48" s="106"/>
      <c r="C48" s="106"/>
      <c r="D48" s="106"/>
      <c r="E48" s="84" t="s">
        <v>44</v>
      </c>
      <c r="F48" s="107"/>
      <c r="G48" s="39">
        <f>+'Input Sheet DL'!C67</f>
        <v>0</v>
      </c>
      <c r="H48" s="39">
        <f>+'Input Sheet DL'!D67</f>
        <v>0</v>
      </c>
      <c r="I48" s="39">
        <f>+'Input Sheet DL'!E67</f>
        <v>0</v>
      </c>
      <c r="J48" s="39">
        <f>+'Input Sheet DL'!F67</f>
        <v>0</v>
      </c>
      <c r="K48" s="228">
        <f>+'Input Sheet DL'!H67</f>
        <v>0</v>
      </c>
      <c r="L48" s="56"/>
      <c r="M48" s="106"/>
      <c r="N48" s="106"/>
      <c r="O48" s="38">
        <f t="shared" ref="O48:S50" si="25">+G48/H$6</f>
        <v>0</v>
      </c>
      <c r="P48" s="38">
        <f t="shared" si="25"/>
        <v>0</v>
      </c>
      <c r="Q48" s="38">
        <f t="shared" si="25"/>
        <v>0</v>
      </c>
      <c r="R48" s="38">
        <f t="shared" si="25"/>
        <v>0</v>
      </c>
      <c r="S48" s="38">
        <f t="shared" si="25"/>
        <v>0</v>
      </c>
      <c r="T48" s="56"/>
      <c r="U48" s="106"/>
      <c r="V48" s="106"/>
      <c r="W48" s="106"/>
      <c r="X48" s="106"/>
      <c r="Y48" s="56"/>
      <c r="Z48" s="106"/>
      <c r="AA48" s="106"/>
      <c r="AB48" s="106"/>
      <c r="AC48" s="106"/>
    </row>
    <row r="49" spans="1:29" x14ac:dyDescent="0.2">
      <c r="A49" s="106"/>
      <c r="B49" s="106"/>
      <c r="C49" s="106"/>
      <c r="D49" s="106"/>
      <c r="E49" s="84" t="s">
        <v>44</v>
      </c>
      <c r="F49" s="107"/>
      <c r="G49" s="39">
        <f>+'Input Sheet DL'!C68</f>
        <v>0</v>
      </c>
      <c r="H49" s="39">
        <f>+'Input Sheet DL'!D68</f>
        <v>0</v>
      </c>
      <c r="I49" s="39">
        <f>+'Input Sheet DL'!E68</f>
        <v>0</v>
      </c>
      <c r="J49" s="39">
        <f>+'Input Sheet DL'!F68</f>
        <v>0</v>
      </c>
      <c r="K49" s="228">
        <f>+'Input Sheet DL'!H68</f>
        <v>0</v>
      </c>
      <c r="L49" s="56"/>
      <c r="M49" s="106"/>
      <c r="N49" s="106"/>
      <c r="O49" s="38">
        <f t="shared" si="25"/>
        <v>0</v>
      </c>
      <c r="P49" s="38">
        <f t="shared" si="25"/>
        <v>0</v>
      </c>
      <c r="Q49" s="38">
        <f t="shared" si="25"/>
        <v>0</v>
      </c>
      <c r="R49" s="38">
        <f t="shared" si="25"/>
        <v>0</v>
      </c>
      <c r="S49" s="38">
        <f t="shared" si="25"/>
        <v>0</v>
      </c>
      <c r="T49" s="56"/>
      <c r="U49" s="106"/>
      <c r="V49" s="106"/>
      <c r="W49" s="106"/>
      <c r="X49" s="106"/>
      <c r="Y49" s="56"/>
      <c r="Z49" s="106"/>
      <c r="AA49" s="106"/>
      <c r="AB49" s="106"/>
      <c r="AC49" s="106"/>
    </row>
    <row r="50" spans="1:29" ht="13.5" thickBot="1" x14ac:dyDescent="0.25">
      <c r="A50" s="106"/>
      <c r="B50" s="106"/>
      <c r="C50" s="106"/>
      <c r="D50" s="106"/>
      <c r="E50" s="213" t="s">
        <v>44</v>
      </c>
      <c r="F50" s="226"/>
      <c r="G50" s="214">
        <f>+'Input Sheet DL'!C69</f>
        <v>0</v>
      </c>
      <c r="H50" s="214">
        <f>+'Input Sheet DL'!D69</f>
        <v>0</v>
      </c>
      <c r="I50" s="214">
        <f>+'Input Sheet DL'!E69</f>
        <v>0</v>
      </c>
      <c r="J50" s="214">
        <f>+'Input Sheet DL'!F69</f>
        <v>0</v>
      </c>
      <c r="K50" s="229">
        <f>+'Input Sheet DL'!H69</f>
        <v>0</v>
      </c>
      <c r="L50" s="56"/>
      <c r="M50" s="106"/>
      <c r="N50" s="106"/>
      <c r="O50" s="215">
        <f t="shared" si="25"/>
        <v>0</v>
      </c>
      <c r="P50" s="215">
        <f t="shared" si="25"/>
        <v>0</v>
      </c>
      <c r="Q50" s="215">
        <f t="shared" si="25"/>
        <v>0</v>
      </c>
      <c r="R50" s="215">
        <f t="shared" si="25"/>
        <v>0</v>
      </c>
      <c r="S50" s="215">
        <f t="shared" si="25"/>
        <v>0</v>
      </c>
      <c r="T50" s="56"/>
      <c r="U50" s="106"/>
      <c r="V50" s="106"/>
      <c r="W50" s="106"/>
      <c r="X50" s="106"/>
      <c r="Y50" s="56"/>
      <c r="Z50" s="106"/>
      <c r="AA50" s="106"/>
      <c r="AB50" s="106"/>
      <c r="AC50" s="106"/>
    </row>
    <row r="51" spans="1:29" x14ac:dyDescent="0.2">
      <c r="A51" s="106"/>
      <c r="B51" s="106"/>
      <c r="C51" s="106"/>
      <c r="D51" s="106"/>
      <c r="E51" s="106"/>
      <c r="F51" s="106"/>
      <c r="G51" s="106"/>
      <c r="H51" s="106"/>
      <c r="I51" s="106"/>
      <c r="J51" s="106"/>
      <c r="K51" s="106"/>
      <c r="L51" s="107"/>
      <c r="M51" s="106"/>
      <c r="N51" s="106"/>
      <c r="O51" s="106"/>
      <c r="P51" s="106"/>
      <c r="Q51" s="106"/>
      <c r="R51" s="106"/>
      <c r="S51" s="106"/>
      <c r="T51" s="106"/>
      <c r="U51" s="106"/>
      <c r="V51" s="106"/>
      <c r="W51" s="106"/>
      <c r="X51" s="106"/>
      <c r="Y51" s="106"/>
      <c r="Z51" s="106"/>
      <c r="AA51" s="106"/>
      <c r="AB51" s="106"/>
      <c r="AC51" s="106"/>
    </row>
    <row r="52" spans="1:29" ht="13.5" thickBot="1" x14ac:dyDescent="0.25">
      <c r="A52" s="106"/>
      <c r="B52" s="106"/>
      <c r="C52" s="106"/>
      <c r="D52" s="106"/>
      <c r="E52" s="106"/>
      <c r="F52" s="106"/>
      <c r="G52" s="106"/>
      <c r="H52" s="106"/>
      <c r="I52" s="106"/>
      <c r="J52" s="106"/>
      <c r="K52" s="106"/>
      <c r="L52" s="107"/>
      <c r="M52" s="106"/>
      <c r="N52" s="106"/>
      <c r="O52" s="106"/>
      <c r="P52" s="106"/>
      <c r="Q52" s="106"/>
      <c r="R52" s="106"/>
      <c r="S52" s="106"/>
      <c r="T52" s="106"/>
      <c r="U52" s="106"/>
      <c r="V52" s="106"/>
      <c r="W52" s="106"/>
      <c r="X52" s="106"/>
      <c r="Y52" s="106"/>
      <c r="Z52" s="106"/>
      <c r="AA52" s="106"/>
      <c r="AB52" s="106"/>
      <c r="AC52" s="106"/>
    </row>
    <row r="53" spans="1:29" x14ac:dyDescent="0.2">
      <c r="A53" s="106"/>
      <c r="B53" s="106"/>
      <c r="C53" s="106"/>
      <c r="D53" s="221"/>
      <c r="E53" s="124"/>
      <c r="F53" s="125"/>
      <c r="G53" s="125"/>
      <c r="H53" s="125"/>
      <c r="I53" s="125"/>
      <c r="J53" s="125"/>
      <c r="K53" s="126"/>
      <c r="L53" s="107"/>
      <c r="M53" s="106"/>
      <c r="N53" s="106"/>
      <c r="O53" s="106"/>
      <c r="P53" s="106"/>
      <c r="Q53" s="106"/>
      <c r="R53" s="106"/>
      <c r="S53" s="106"/>
      <c r="T53" s="106"/>
      <c r="U53" s="106"/>
      <c r="V53" s="106"/>
      <c r="W53" s="106"/>
      <c r="X53" s="106"/>
      <c r="Y53" s="106"/>
      <c r="Z53" s="106"/>
      <c r="AA53" s="106"/>
      <c r="AB53" s="106"/>
      <c r="AC53" s="106"/>
    </row>
    <row r="54" spans="1:29" x14ac:dyDescent="0.2">
      <c r="A54" s="106"/>
      <c r="B54" s="106"/>
      <c r="C54" s="106"/>
      <c r="D54" s="221"/>
      <c r="E54" s="130"/>
      <c r="F54" s="127"/>
      <c r="G54" s="127"/>
      <c r="H54" s="127"/>
      <c r="I54" s="127"/>
      <c r="J54" s="127"/>
      <c r="K54" s="128"/>
      <c r="L54" s="107"/>
      <c r="M54" s="106"/>
      <c r="N54" s="106"/>
      <c r="O54" s="106"/>
      <c r="P54" s="106"/>
      <c r="Q54" s="106"/>
      <c r="R54" s="106"/>
      <c r="S54" s="106"/>
      <c r="T54" s="106"/>
      <c r="U54" s="106"/>
      <c r="V54" s="106"/>
      <c r="W54" s="106"/>
      <c r="X54" s="106"/>
      <c r="Y54" s="106"/>
      <c r="Z54" s="106"/>
      <c r="AA54" s="106"/>
      <c r="AB54" s="106"/>
      <c r="AC54" s="106"/>
    </row>
    <row r="55" spans="1:29" x14ac:dyDescent="0.2">
      <c r="A55" s="106"/>
      <c r="B55" s="106"/>
      <c r="C55" s="106"/>
      <c r="D55" s="221"/>
      <c r="E55" s="216" t="s">
        <v>61</v>
      </c>
      <c r="F55" s="134"/>
      <c r="G55" s="134"/>
      <c r="H55" s="134"/>
      <c r="I55" s="135"/>
      <c r="J55" s="135"/>
      <c r="K55" s="223"/>
      <c r="L55" s="107"/>
      <c r="M55" s="106"/>
      <c r="N55" s="106"/>
      <c r="O55" s="106"/>
      <c r="P55" s="106"/>
      <c r="Q55" s="106"/>
      <c r="R55" s="106"/>
      <c r="S55" s="106"/>
      <c r="T55" s="106"/>
      <c r="U55" s="106"/>
      <c r="V55" s="106"/>
      <c r="W55" s="106"/>
      <c r="X55" s="106"/>
      <c r="Y55" s="106"/>
      <c r="Z55" s="106"/>
      <c r="AA55" s="106"/>
      <c r="AB55" s="106"/>
      <c r="AC55" s="106"/>
    </row>
    <row r="56" spans="1:29" x14ac:dyDescent="0.2">
      <c r="A56" s="106"/>
      <c r="B56" s="106"/>
      <c r="C56" s="106"/>
      <c r="D56" s="107"/>
      <c r="E56" s="130"/>
      <c r="F56" s="127"/>
      <c r="G56" s="127"/>
      <c r="H56" s="127"/>
      <c r="I56" s="127"/>
      <c r="J56" s="127"/>
      <c r="K56" s="128"/>
      <c r="L56" s="107"/>
      <c r="M56" s="106"/>
      <c r="N56" s="106"/>
      <c r="O56" s="106"/>
      <c r="P56" s="106"/>
      <c r="Q56" s="106"/>
      <c r="R56" s="106"/>
      <c r="S56" s="106"/>
      <c r="T56" s="106"/>
      <c r="U56" s="106"/>
      <c r="V56" s="106"/>
      <c r="W56" s="106"/>
      <c r="X56" s="106"/>
      <c r="Y56" s="106"/>
      <c r="Z56" s="106"/>
      <c r="AA56" s="106"/>
      <c r="AB56" s="106"/>
      <c r="AC56" s="106"/>
    </row>
    <row r="57" spans="1:29" x14ac:dyDescent="0.2">
      <c r="A57" s="106"/>
      <c r="B57" s="106"/>
      <c r="C57" s="106"/>
      <c r="D57" s="107"/>
      <c r="E57" s="217" t="s">
        <v>62</v>
      </c>
      <c r="F57" s="129"/>
      <c r="G57" s="129">
        <f>+O6</f>
        <v>24600</v>
      </c>
      <c r="H57" s="129">
        <f t="shared" ref="H57:K57" si="26">+P6</f>
        <v>34395</v>
      </c>
      <c r="I57" s="129">
        <f t="shared" si="26"/>
        <v>48546.69</v>
      </c>
      <c r="J57" s="129">
        <f t="shared" si="26"/>
        <v>54737.251799999998</v>
      </c>
      <c r="K57" s="224">
        <f t="shared" si="26"/>
        <v>56192.596745999996</v>
      </c>
      <c r="L57" s="197"/>
      <c r="M57" s="106"/>
      <c r="N57" s="106"/>
      <c r="O57" s="106"/>
      <c r="P57" s="106"/>
      <c r="Q57" s="106"/>
      <c r="R57" s="106"/>
      <c r="S57" s="106"/>
      <c r="T57" s="106"/>
      <c r="U57" s="106"/>
      <c r="V57" s="106"/>
      <c r="W57" s="106"/>
      <c r="X57" s="106"/>
      <c r="Y57" s="106"/>
      <c r="Z57" s="106"/>
      <c r="AA57" s="106"/>
      <c r="AB57" s="106"/>
      <c r="AC57" s="106"/>
    </row>
    <row r="58" spans="1:29" x14ac:dyDescent="0.2">
      <c r="A58" s="106"/>
      <c r="B58" s="106"/>
      <c r="C58" s="106"/>
      <c r="D58" s="107"/>
      <c r="E58" s="218" t="s">
        <v>63</v>
      </c>
      <c r="F58" s="129"/>
      <c r="G58" s="129"/>
      <c r="H58" s="129"/>
      <c r="I58" s="129"/>
      <c r="J58" s="129"/>
      <c r="K58" s="224"/>
      <c r="L58" s="107"/>
      <c r="M58" s="106"/>
      <c r="N58" s="106"/>
      <c r="O58" s="106"/>
      <c r="P58" s="106"/>
      <c r="Q58" s="106"/>
      <c r="R58" s="106"/>
      <c r="S58" s="106"/>
      <c r="T58" s="106"/>
      <c r="U58" s="106"/>
      <c r="V58" s="106"/>
      <c r="W58" s="106"/>
      <c r="X58" s="106"/>
      <c r="Y58" s="106"/>
      <c r="Z58" s="106"/>
      <c r="AA58" s="106"/>
      <c r="AB58" s="106"/>
      <c r="AC58" s="106"/>
    </row>
    <row r="59" spans="1:29" x14ac:dyDescent="0.2">
      <c r="A59" s="106"/>
      <c r="B59" s="106"/>
      <c r="C59" s="106"/>
      <c r="D59" s="107"/>
      <c r="E59" s="219"/>
      <c r="F59" s="127"/>
      <c r="G59" s="131">
        <f>SUM(G57:G58)</f>
        <v>24600</v>
      </c>
      <c r="H59" s="131">
        <f t="shared" ref="H59:K59" si="27">SUM(H57:H58)</f>
        <v>34395</v>
      </c>
      <c r="I59" s="131">
        <f t="shared" si="27"/>
        <v>48546.69</v>
      </c>
      <c r="J59" s="131">
        <f t="shared" si="27"/>
        <v>54737.251799999998</v>
      </c>
      <c r="K59" s="222">
        <f t="shared" si="27"/>
        <v>56192.596745999996</v>
      </c>
      <c r="L59" s="197"/>
      <c r="M59" s="106"/>
      <c r="N59" s="106"/>
      <c r="O59" s="106"/>
      <c r="P59" s="106"/>
      <c r="Q59" s="106"/>
      <c r="R59" s="106"/>
      <c r="S59" s="106"/>
      <c r="T59" s="106"/>
      <c r="U59" s="106"/>
      <c r="V59" s="106"/>
      <c r="W59" s="106"/>
      <c r="X59" s="106"/>
      <c r="Y59" s="106"/>
      <c r="Z59" s="106"/>
      <c r="AA59" s="106"/>
      <c r="AB59" s="106"/>
      <c r="AC59" s="106"/>
    </row>
    <row r="60" spans="1:29" x14ac:dyDescent="0.2">
      <c r="A60" s="106"/>
      <c r="B60" s="106"/>
      <c r="C60" s="106"/>
      <c r="D60" s="107"/>
      <c r="E60" s="219"/>
      <c r="F60" s="129"/>
      <c r="G60" s="129"/>
      <c r="H60" s="129"/>
      <c r="I60" s="129"/>
      <c r="J60" s="129"/>
      <c r="K60" s="224"/>
      <c r="L60" s="107"/>
      <c r="M60" s="106"/>
      <c r="N60" s="106"/>
      <c r="O60" s="106"/>
      <c r="P60" s="106"/>
      <c r="Q60" s="106"/>
      <c r="R60" s="106"/>
      <c r="S60" s="106"/>
      <c r="T60" s="106"/>
      <c r="U60" s="106"/>
      <c r="V60" s="106"/>
      <c r="W60" s="106"/>
      <c r="X60" s="106"/>
      <c r="Y60" s="106"/>
      <c r="Z60" s="106"/>
      <c r="AA60" s="106"/>
      <c r="AB60" s="106"/>
      <c r="AC60" s="106"/>
    </row>
    <row r="61" spans="1:29" x14ac:dyDescent="0.2">
      <c r="A61" s="106"/>
      <c r="B61" s="106"/>
      <c r="C61" s="106"/>
      <c r="D61" s="107"/>
      <c r="E61" s="217" t="s">
        <v>64</v>
      </c>
      <c r="F61" s="129"/>
      <c r="G61" s="129" t="e">
        <f>-(+H37+O37+U37)</f>
        <v>#N/A</v>
      </c>
      <c r="H61" s="129" t="e">
        <f t="shared" ref="H61:J61" si="28">-(+I37+P37+V37)</f>
        <v>#N/A</v>
      </c>
      <c r="I61" s="129" t="e">
        <f t="shared" si="28"/>
        <v>#N/A</v>
      </c>
      <c r="J61" s="129" t="e">
        <f t="shared" si="28"/>
        <v>#N/A</v>
      </c>
      <c r="K61" s="224" t="e">
        <f>-(+L37+S37+Y37)</f>
        <v>#N/A</v>
      </c>
      <c r="L61" s="107"/>
      <c r="M61" s="106"/>
      <c r="N61" s="106"/>
      <c r="O61" s="106"/>
      <c r="P61" s="106"/>
      <c r="Q61" s="106"/>
      <c r="R61" s="106"/>
      <c r="S61" s="106"/>
      <c r="T61" s="106"/>
      <c r="U61" s="106"/>
      <c r="V61" s="106"/>
      <c r="W61" s="106"/>
      <c r="X61" s="106"/>
      <c r="Y61" s="106"/>
      <c r="Z61" s="106"/>
      <c r="AA61" s="106"/>
      <c r="AB61" s="106"/>
      <c r="AC61" s="106"/>
    </row>
    <row r="62" spans="1:29" x14ac:dyDescent="0.2">
      <c r="A62" s="106"/>
      <c r="B62" s="106"/>
      <c r="C62" s="106"/>
      <c r="D62" s="107"/>
      <c r="E62" s="217" t="s">
        <v>65</v>
      </c>
      <c r="F62" s="129"/>
      <c r="G62" s="129">
        <f>-SUM(G44:G50)</f>
        <v>0</v>
      </c>
      <c r="H62" s="129">
        <f t="shared" ref="H62:K62" si="29">-SUM(H44:H50)</f>
        <v>0</v>
      </c>
      <c r="I62" s="129">
        <f t="shared" si="29"/>
        <v>0</v>
      </c>
      <c r="J62" s="129">
        <f t="shared" si="29"/>
        <v>0</v>
      </c>
      <c r="K62" s="224">
        <f t="shared" si="29"/>
        <v>0</v>
      </c>
      <c r="L62" s="107"/>
      <c r="M62" s="106"/>
      <c r="N62" s="106"/>
      <c r="O62" s="106"/>
      <c r="P62" s="106"/>
      <c r="Q62" s="106"/>
      <c r="R62" s="106"/>
      <c r="S62" s="106"/>
      <c r="T62" s="106"/>
      <c r="U62" s="106"/>
      <c r="V62" s="106"/>
      <c r="W62" s="106"/>
      <c r="X62" s="106"/>
      <c r="Y62" s="106"/>
      <c r="Z62" s="106"/>
      <c r="AA62" s="106"/>
      <c r="AB62" s="106"/>
      <c r="AC62" s="106"/>
    </row>
    <row r="63" spans="1:29" x14ac:dyDescent="0.2">
      <c r="A63" s="106"/>
      <c r="B63" s="106"/>
      <c r="C63" s="106"/>
      <c r="D63" s="107"/>
      <c r="E63" s="217" t="s">
        <v>66</v>
      </c>
      <c r="F63" s="129"/>
      <c r="G63" s="129">
        <f>-H6*$B9</f>
        <v>-17895.488283630471</v>
      </c>
      <c r="H63" s="129">
        <f>-I6*$B9*(1+$B40)</f>
        <v>-24337.864065737442</v>
      </c>
      <c r="I63" s="129">
        <f>-J6*$B9*(1+$B40)*(1+$B40)</f>
        <v>-33513.238818520455</v>
      </c>
      <c r="J63" s="129">
        <f>-K6*$B9*(1+$B40)*(1+$B40)*(1+$B40)</f>
        <v>-37981.670660989854</v>
      </c>
      <c r="K63" s="224">
        <f>-L6*$B9*(1+$B40)*(1+$B40)*(1+$B40)*(1+B40)</f>
        <v>-38741.304074209649</v>
      </c>
      <c r="L63" s="107"/>
      <c r="M63" s="106"/>
      <c r="N63" s="106"/>
      <c r="O63" s="106"/>
      <c r="P63" s="106"/>
      <c r="Q63" s="106"/>
      <c r="R63" s="106"/>
      <c r="S63" s="106"/>
      <c r="T63" s="106"/>
      <c r="U63" s="106"/>
      <c r="V63" s="106"/>
      <c r="W63" s="106"/>
      <c r="X63" s="106"/>
      <c r="Y63" s="106"/>
      <c r="Z63" s="106"/>
      <c r="AA63" s="106"/>
      <c r="AB63" s="106"/>
      <c r="AC63" s="106"/>
    </row>
    <row r="64" spans="1:29" x14ac:dyDescent="0.2">
      <c r="A64" s="106"/>
      <c r="B64" s="106"/>
      <c r="C64" s="106"/>
      <c r="D64" s="107"/>
      <c r="E64" s="217" t="s">
        <v>67</v>
      </c>
      <c r="F64" s="129"/>
      <c r="G64" s="129">
        <f>-G59*$B10</f>
        <v>-6017.5998685943232</v>
      </c>
      <c r="H64" s="129">
        <f>-H59*$B10</f>
        <v>-8413.6320113943802</v>
      </c>
      <c r="I64" s="129">
        <f>-I59*$B10</f>
        <v>-11875.388429458917</v>
      </c>
      <c r="J64" s="129">
        <f>-J59*$B10</f>
        <v>-13389.710538166437</v>
      </c>
      <c r="K64" s="224">
        <f>-K59*$B10</f>
        <v>-13745.713934744039</v>
      </c>
      <c r="L64" s="107"/>
      <c r="M64" s="106"/>
      <c r="N64" s="106"/>
      <c r="O64" s="106"/>
      <c r="P64" s="106"/>
      <c r="Q64" s="106"/>
      <c r="R64" s="106"/>
      <c r="S64" s="106"/>
      <c r="T64" s="106"/>
      <c r="U64" s="106"/>
      <c r="V64" s="106"/>
      <c r="W64" s="106"/>
      <c r="X64" s="106"/>
      <c r="Y64" s="106"/>
      <c r="Z64" s="106"/>
      <c r="AA64" s="106"/>
      <c r="AB64" s="106"/>
      <c r="AC64" s="106"/>
    </row>
    <row r="65" spans="1:29" x14ac:dyDescent="0.2">
      <c r="A65" s="106"/>
      <c r="B65" s="106"/>
      <c r="C65" s="106"/>
      <c r="D65" s="107"/>
      <c r="E65" s="219"/>
      <c r="F65" s="127"/>
      <c r="G65" s="131" t="e">
        <f>SUM(G61:G64)</f>
        <v>#N/A</v>
      </c>
      <c r="H65" s="131" t="e">
        <f t="shared" ref="H65:K65" si="30">SUM(H61:H64)</f>
        <v>#N/A</v>
      </c>
      <c r="I65" s="131" t="e">
        <f t="shared" si="30"/>
        <v>#N/A</v>
      </c>
      <c r="J65" s="131" t="e">
        <f t="shared" si="30"/>
        <v>#N/A</v>
      </c>
      <c r="K65" s="222" t="e">
        <f t="shared" si="30"/>
        <v>#N/A</v>
      </c>
      <c r="L65" s="197"/>
      <c r="M65" s="106"/>
      <c r="N65" s="106"/>
      <c r="O65" s="106"/>
      <c r="P65" s="106"/>
      <c r="Q65" s="106"/>
      <c r="R65" s="106"/>
      <c r="S65" s="106"/>
      <c r="T65" s="106"/>
      <c r="U65" s="106"/>
      <c r="V65" s="106"/>
      <c r="W65" s="106"/>
      <c r="X65" s="106"/>
      <c r="Y65" s="106"/>
      <c r="Z65" s="106"/>
      <c r="AA65" s="106"/>
      <c r="AB65" s="106"/>
      <c r="AC65" s="106"/>
    </row>
    <row r="66" spans="1:29" x14ac:dyDescent="0.2">
      <c r="A66" s="106"/>
      <c r="B66" s="106"/>
      <c r="C66" s="106"/>
      <c r="D66" s="107"/>
      <c r="E66" s="219"/>
      <c r="F66" s="127"/>
      <c r="G66" s="127"/>
      <c r="H66" s="127"/>
      <c r="I66" s="127"/>
      <c r="J66" s="127"/>
      <c r="K66" s="128"/>
      <c r="L66" s="107"/>
      <c r="M66" s="106"/>
      <c r="N66" s="106"/>
      <c r="O66" s="106"/>
      <c r="P66" s="106"/>
      <c r="Q66" s="106"/>
      <c r="R66" s="106"/>
      <c r="S66" s="106"/>
      <c r="T66" s="106"/>
      <c r="U66" s="106"/>
      <c r="V66" s="106"/>
      <c r="W66" s="106"/>
      <c r="X66" s="106"/>
      <c r="Y66" s="106"/>
      <c r="Z66" s="106"/>
      <c r="AA66" s="106"/>
      <c r="AB66" s="106"/>
      <c r="AC66" s="106"/>
    </row>
    <row r="67" spans="1:29" x14ac:dyDescent="0.2">
      <c r="A67" s="106"/>
      <c r="B67" s="106"/>
      <c r="C67" s="106"/>
      <c r="D67" s="107"/>
      <c r="E67" s="217" t="s">
        <v>68</v>
      </c>
      <c r="F67" s="127"/>
      <c r="G67" s="235" t="e">
        <f>+G59+G65</f>
        <v>#N/A</v>
      </c>
      <c r="H67" s="235" t="e">
        <f t="shared" ref="H67:K67" si="31">+H59+H65</f>
        <v>#N/A</v>
      </c>
      <c r="I67" s="235" t="e">
        <f t="shared" si="31"/>
        <v>#N/A</v>
      </c>
      <c r="J67" s="235" t="e">
        <f t="shared" si="31"/>
        <v>#N/A</v>
      </c>
      <c r="K67" s="236" t="e">
        <f t="shared" si="31"/>
        <v>#N/A</v>
      </c>
      <c r="L67" s="107"/>
      <c r="M67" s="106"/>
      <c r="N67" s="106"/>
      <c r="O67" s="106"/>
      <c r="P67" s="106"/>
      <c r="Q67" s="106"/>
      <c r="R67" s="106"/>
      <c r="S67" s="106"/>
      <c r="T67" s="106"/>
      <c r="U67" s="106"/>
      <c r="V67" s="106"/>
      <c r="W67" s="106"/>
      <c r="X67" s="106"/>
      <c r="Y67" s="106"/>
      <c r="Z67" s="106"/>
      <c r="AA67" s="106"/>
      <c r="AB67" s="106"/>
      <c r="AC67" s="106"/>
    </row>
    <row r="68" spans="1:29" ht="13.5" thickBot="1" x14ac:dyDescent="0.25">
      <c r="A68" s="106"/>
      <c r="B68" s="106"/>
      <c r="C68" s="106"/>
      <c r="D68" s="107"/>
      <c r="E68" s="220"/>
      <c r="F68" s="132"/>
      <c r="G68" s="132"/>
      <c r="H68" s="132"/>
      <c r="I68" s="132"/>
      <c r="J68" s="132"/>
      <c r="K68" s="133"/>
      <c r="L68" s="107"/>
      <c r="M68" s="106"/>
      <c r="N68" s="106"/>
      <c r="O68" s="106"/>
      <c r="P68" s="106"/>
      <c r="Q68" s="106"/>
      <c r="R68" s="106"/>
      <c r="S68" s="106"/>
      <c r="T68" s="106"/>
      <c r="U68" s="106"/>
      <c r="V68" s="106"/>
      <c r="W68" s="106"/>
      <c r="X68" s="106"/>
      <c r="Y68" s="106"/>
      <c r="Z68" s="106"/>
      <c r="AA68" s="106"/>
      <c r="AB68" s="106"/>
      <c r="AC68" s="106"/>
    </row>
    <row r="69" spans="1:29" x14ac:dyDescent="0.2">
      <c r="A69" s="106"/>
      <c r="B69" s="106"/>
      <c r="C69" s="106"/>
      <c r="D69" s="106"/>
      <c r="E69" s="106"/>
      <c r="F69" s="106"/>
      <c r="G69" s="106"/>
      <c r="H69" s="106"/>
      <c r="I69" s="106"/>
      <c r="J69" s="106"/>
      <c r="K69" s="106"/>
      <c r="L69" s="106"/>
      <c r="M69" s="106"/>
      <c r="N69" s="106"/>
      <c r="O69" s="106"/>
      <c r="P69" s="106"/>
      <c r="Q69" s="106"/>
      <c r="R69" s="106"/>
      <c r="S69" s="106"/>
      <c r="T69" s="106"/>
      <c r="U69" s="106"/>
      <c r="V69" s="106"/>
      <c r="W69" s="106"/>
      <c r="X69" s="106"/>
      <c r="Y69" s="106"/>
      <c r="Z69" s="106"/>
      <c r="AA69" s="106"/>
      <c r="AB69" s="106"/>
      <c r="AC69" s="106"/>
    </row>
    <row r="70" spans="1:29" x14ac:dyDescent="0.2">
      <c r="A70" s="106"/>
      <c r="B70" s="106"/>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106"/>
      <c r="AC70" s="106"/>
    </row>
    <row r="71" spans="1:29" x14ac:dyDescent="0.2">
      <c r="A71" s="106"/>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row>
    <row r="72" spans="1:29" x14ac:dyDescent="0.2">
      <c r="A72" s="106"/>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row>
    <row r="73" spans="1:29" x14ac:dyDescent="0.2">
      <c r="A73" s="106"/>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row>
  </sheetData>
  <mergeCells count="7">
    <mergeCell ref="O13:S13"/>
    <mergeCell ref="U13:Y13"/>
    <mergeCell ref="F2:H2"/>
    <mergeCell ref="H42:K42"/>
    <mergeCell ref="B13:F13"/>
    <mergeCell ref="B26:F26"/>
    <mergeCell ref="H13:L13"/>
  </mergeCells>
  <phoneticPr fontId="2" type="noConversion"/>
  <pageMargins left="0.75" right="0.75" top="1" bottom="1" header="0.5" footer="0.5"/>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Calculation for Input</vt:lpstr>
      <vt:lpstr>Input Sheet DL</vt:lpstr>
      <vt:lpstr>Analysis</vt:lpstr>
      <vt:lpstr>'Input Sheet DL'!Print_Area</vt:lpstr>
    </vt:vector>
  </TitlesOfParts>
  <Company>Manchester Computing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mqbssir5</dc:creator>
  <cp:lastModifiedBy>Nicola Lord</cp:lastModifiedBy>
  <cp:lastPrinted>2012-01-09T11:12:18Z</cp:lastPrinted>
  <dcterms:created xsi:type="dcterms:W3CDTF">2009-10-20T09:16:43Z</dcterms:created>
  <dcterms:modified xsi:type="dcterms:W3CDTF">2013-10-11T14:46:53Z</dcterms:modified>
</cp:coreProperties>
</file>